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'NOTES'!$A$1:$M$346</definedName>
    <definedName name="_xlnm.Print_Area" localSheetId="0">'PL'!$A$1:$E$46</definedName>
  </definedNames>
  <calcPr fullCalcOnLoad="1"/>
</workbook>
</file>

<file path=xl/sharedStrings.xml><?xml version="1.0" encoding="utf-8"?>
<sst xmlns="http://schemas.openxmlformats.org/spreadsheetml/2006/main" count="489" uniqueCount="347">
  <si>
    <t>(Incorporated in Malaysia)</t>
  </si>
  <si>
    <t>Seasonal or Cyclical Factors</t>
  </si>
  <si>
    <t>Debts and Equity Securities</t>
  </si>
  <si>
    <t>Segment Information</t>
  </si>
  <si>
    <t>Revenue</t>
  </si>
  <si>
    <t>RM '000</t>
  </si>
  <si>
    <t>Material Events Subsequent to the end of the Reporting Period</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</si>
  <si>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</si>
  <si>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</si>
  <si>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</si>
  <si>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</si>
  <si>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</si>
  <si>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</si>
  <si>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</si>
  <si>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</si>
  <si>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</si>
  <si>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</si>
  <si>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</si>
  <si>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</si>
  <si>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</si>
  <si>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</si>
  <si>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</si>
  <si>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Reserves</t>
  </si>
  <si>
    <t>Retained Profit</t>
  </si>
  <si>
    <t>INDIVIDUAL PERIOD</t>
  </si>
  <si>
    <t>CUMULATIVE PERIOD</t>
  </si>
  <si>
    <t>Minority interests</t>
  </si>
  <si>
    <t>Distributable</t>
  </si>
  <si>
    <t>Share</t>
  </si>
  <si>
    <t>Total</t>
  </si>
  <si>
    <t>Capital</t>
  </si>
  <si>
    <t>Premium</t>
  </si>
  <si>
    <t>Profit before tax</t>
  </si>
  <si>
    <t>quarter</t>
  </si>
  <si>
    <t>to date</t>
  </si>
  <si>
    <t>Intangible Assets</t>
  </si>
  <si>
    <t>Reserve on</t>
  </si>
  <si>
    <t>Reserve on consolidation</t>
  </si>
  <si>
    <t>Cash and cash equivalents as at  1 January</t>
  </si>
  <si>
    <t>(I)</t>
  </si>
  <si>
    <t>Cash and cash equivalents comprise:</t>
  </si>
  <si>
    <t>Cash and bank balances</t>
  </si>
  <si>
    <t>Group Borrowings</t>
  </si>
  <si>
    <t>Off balance sheet financial instruments</t>
  </si>
  <si>
    <t>Material Litigation</t>
  </si>
  <si>
    <t xml:space="preserve">Exchange </t>
  </si>
  <si>
    <t>Fluctuation</t>
  </si>
  <si>
    <t>Reserve</t>
  </si>
  <si>
    <t>Consolidation</t>
  </si>
  <si>
    <t>Related Party Transactions</t>
  </si>
  <si>
    <t>Purchases from related companies</t>
  </si>
  <si>
    <t>Purchases from ultimate holding company</t>
  </si>
  <si>
    <t>Sales to related companies</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</si>
  <si>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</si>
  <si>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</si>
  <si>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</si>
  <si>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</si>
  <si>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</si>
  <si>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</si>
  <si>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</si>
  <si>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</si>
  <si>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</si>
  <si>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</si>
  <si>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</si>
  <si>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</si>
  <si>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</si>
  <si>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</si>
  <si>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</si>
  <si>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</si>
  <si>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Share premium</t>
  </si>
  <si>
    <t>Retained profit</t>
  </si>
  <si>
    <t>Currency translation difference</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</si>
  <si>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</si>
  <si>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</si>
  <si>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</si>
  <si>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</si>
  <si>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</si>
  <si>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</si>
  <si>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</si>
  <si>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</si>
  <si>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</si>
  <si>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</si>
  <si>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As at end of</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</si>
  <si>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</si>
  <si>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</si>
  <si>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</si>
  <si>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</si>
  <si>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</si>
  <si>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</si>
  <si>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</si>
  <si>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</si>
  <si>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</si>
  <si>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</si>
  <si>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</si>
  <si>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</si>
  <si>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</si>
  <si>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</si>
  <si>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</si>
  <si>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</si>
  <si>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</si>
  <si>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</si>
  <si>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</si>
  <si>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</si>
  <si>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</si>
  <si>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Bank overdraft</t>
  </si>
  <si>
    <t>Weighted average number of ordinary shares in issue ('000)</t>
  </si>
  <si>
    <t>Indonesia</t>
  </si>
  <si>
    <t>The proceeds from public issue of RM11.798 million are utilised in the following manner :</t>
  </si>
  <si>
    <t>Bank borrowings</t>
  </si>
  <si>
    <t>Short term revolving credit</t>
  </si>
  <si>
    <t>Investment holding</t>
  </si>
  <si>
    <t>Current year's taxation</t>
  </si>
  <si>
    <t>Description</t>
  </si>
  <si>
    <t>N/A</t>
  </si>
  <si>
    <t>Basic Earnings Per Share (sen)</t>
  </si>
  <si>
    <t>Basic Earnings Per Share</t>
  </si>
  <si>
    <t>Diluted Earnings Per Share (sen)</t>
  </si>
  <si>
    <t xml:space="preserve">Earnings per share </t>
  </si>
  <si>
    <t xml:space="preserve">     Basic (sen)</t>
  </si>
  <si>
    <t xml:space="preserve">     Diluted (sen)</t>
  </si>
  <si>
    <t>Amortisation of consolidation reserve</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</si>
  <si>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</si>
  <si>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</si>
  <si>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</si>
  <si>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</si>
  <si>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</si>
  <si>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</si>
  <si>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</si>
  <si>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</si>
  <si>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 xml:space="preserve">Net cash generated from operating activities </t>
  </si>
  <si>
    <t>Purchases from a company in which certain Directors have interest</t>
  </si>
  <si>
    <t>Note : the geographical segmental analysis have been reclassified from the location of the sales to sales derived from each principal place of business of the Group.</t>
  </si>
  <si>
    <t>31/12/2005</t>
  </si>
  <si>
    <t>Contingent liabilities</t>
  </si>
  <si>
    <t>Material Changes in Estimates</t>
  </si>
  <si>
    <t>Distribution cost</t>
  </si>
  <si>
    <t>Administrative expenses</t>
  </si>
  <si>
    <t>Finance cost</t>
  </si>
  <si>
    <t>Attributable to:</t>
  </si>
  <si>
    <t>TOTAL ASSETS</t>
  </si>
  <si>
    <t>EQUITY AND LIABILITIES</t>
  </si>
  <si>
    <t>Equity attributable to equity holders of the parent</t>
  </si>
  <si>
    <t>NON-CURRENT LIABILITIES</t>
  </si>
  <si>
    <t>TOTAL LIABILITIES</t>
  </si>
  <si>
    <t>TOTAL EQUITY AND LIABILITIES</t>
  </si>
  <si>
    <t>TOTAL EQUITY</t>
  </si>
  <si>
    <t>(The Condensed Consolidated Income Statement should be read in conjunction with the audited financial statements for the year ended 31 December 2005.)</t>
  </si>
  <si>
    <t>(The Condensed Consolidated Balance Sheet should be read in conjunction with the audited financial statements for the year ended 31 December 2005.)</t>
  </si>
  <si>
    <t>Attributable to equity holders of the parent</t>
  </si>
  <si>
    <t>At 1 January 2006</t>
  </si>
  <si>
    <t>-effect of adopting FRS 3</t>
  </si>
  <si>
    <t>At 1 January 2005</t>
  </si>
  <si>
    <t>(The Condensed Consolidated Statement of Changes in Equity should be read in conjunction with the audited financial statements for the year ended 31 December 2005.)</t>
  </si>
  <si>
    <t>(The Condensed Consolidated Cash Flow Statement should be read in conjunction with the audited financial statements for the year ended 31 December 2005.)</t>
  </si>
  <si>
    <t>Income tax expense</t>
  </si>
  <si>
    <t>Equity holders of the parent</t>
  </si>
  <si>
    <t>Minority</t>
  </si>
  <si>
    <t>Interests</t>
  </si>
  <si>
    <t xml:space="preserve">Total </t>
  </si>
  <si>
    <t>Equity</t>
  </si>
  <si>
    <t>Prior year adjustment</t>
  </si>
  <si>
    <t>As previously stated</t>
  </si>
  <si>
    <t>Restated balance</t>
  </si>
  <si>
    <t xml:space="preserve">Net cash (used in)/generated from financing activities </t>
  </si>
  <si>
    <t>The auditors' report on the audited financial statements for the year ended 31 December 2005 was not qualified.</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</si>
  <si>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</si>
  <si>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</si>
  <si>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</si>
  <si>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</si>
  <si>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There were no changes in estimates that have had a material effect in the current quarter results.</t>
  </si>
  <si>
    <t>Dividends Paid</t>
  </si>
  <si>
    <t>The valuations of property, plant and equipment have been brought forward without amendment from the financial statements for the year ended 31 December 2005.</t>
  </si>
  <si>
    <t>Valuations of Property, Plant and Equipment</t>
  </si>
  <si>
    <t>Changes in the Composition of the Group</t>
  </si>
  <si>
    <t>There were no contingent liabilities since the last annual balance sheet as at 31 December 2005.</t>
  </si>
  <si>
    <t>There were no material capital commitments as at the date of this annoucement except as disclosed below :</t>
  </si>
  <si>
    <t>Profit Forecast or Profit Guarantee</t>
  </si>
  <si>
    <t>There were no sales of unquoted investments and properties in the current financial period under review.</t>
  </si>
  <si>
    <t>There were no purchase or disposal of quoted securities for the current financial period under review.</t>
  </si>
  <si>
    <t>(restated)</t>
  </si>
  <si>
    <t>Basis of Preparation</t>
  </si>
  <si>
    <t>The condensed interim financial statements are unaudited and have been prepared in accordance with the requirements of FRS 134: Interim Financial Reporting and paragraph 9.22 of the Bursa Malaysia Securities Berhad Listing Requirements and should be read in conjunction with the audited financial statements for the year ended 31 December 2005.</t>
  </si>
  <si>
    <t>These explanatory notes attached to the interim financial statements provide an explanation of events and transactions that are significant to the understanding of the changes in the financial position and performance of the Group since the financial year ended 31 December 2005.</t>
  </si>
  <si>
    <t>Changes in Accounting Policies</t>
  </si>
  <si>
    <t>The accounting policies and methods of computation applied in the unaudited condensed interim financial statements are consistent with those adopted in the previous audited financial statements except for the adoption of the following new/revised Financial Reporting Standards ("FRS") effective for financial period beginning 1 January 2006:</t>
  </si>
  <si>
    <t>FRS</t>
  </si>
  <si>
    <t>Business Combination</t>
  </si>
  <si>
    <t>Presentation of Financial Statements</t>
  </si>
  <si>
    <t>Accounting Policies, Changes in Estimated and Errors</t>
  </si>
  <si>
    <t>Events after the Balance Sheet Date</t>
  </si>
  <si>
    <t>The Effects of Changes in Foreign Exchange Rates</t>
  </si>
  <si>
    <t>Consolidated and Separate Financial Statement</t>
  </si>
  <si>
    <t>Impairment of Assets</t>
  </si>
  <si>
    <t>Financial Instruments: Disclosure and Presentation</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</si>
  <si>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</si>
  <si>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</si>
  <si>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Comparatives</t>
  </si>
  <si>
    <t>The following comparative amounts have been restated due to adoption of new/revised FRSs:</t>
  </si>
  <si>
    <t xml:space="preserve">Previously </t>
  </si>
  <si>
    <t>stated</t>
  </si>
  <si>
    <t>FRS 3</t>
  </si>
  <si>
    <t>Restated</t>
  </si>
  <si>
    <t>Adjustments</t>
  </si>
  <si>
    <t>Balance Sheet</t>
  </si>
  <si>
    <t>At 31 December 2005 (audited)</t>
  </si>
  <si>
    <t>Property, plant and equipment</t>
  </si>
  <si>
    <t>Status of Utilisation of Proceeds</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</si>
  <si>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</si>
  <si>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</si>
  <si>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</si>
  <si>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</si>
  <si>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</si>
  <si>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</si>
  <si>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 At beginning of year</t>
  </si>
  <si>
    <t>Restated weighted average number of ordinary shares in issue ('000)</t>
  </si>
  <si>
    <t>The disclosure requirements for explanatory notes for the variance of actual profit after tax and minority interest and forecast profit after tax and minority interest and for the shortfall in profit guarantee are not applicable.</t>
  </si>
  <si>
    <t>Profit for the period</t>
  </si>
  <si>
    <t>Earnings Per Share</t>
  </si>
  <si>
    <t>Tax</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</si>
  <si>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</si>
  <si>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</si>
  <si>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expenses</t>
  </si>
  <si>
    <t>Profit from operations</t>
  </si>
  <si>
    <t>Gain on voluntary winding up
of a subsidiary company</t>
  </si>
  <si>
    <t>Bonus Issue Expenses</t>
  </si>
  <si>
    <t>Property, plant &amp; equipment</t>
  </si>
  <si>
    <t>Approved but not contracted for</t>
  </si>
  <si>
    <t>Net (decrease)/increase in cash and cash equivalents</t>
  </si>
  <si>
    <t>Realisation of reserve on winding up of a subsidiary company</t>
  </si>
  <si>
    <t>Sales to related company</t>
  </si>
  <si>
    <t>The effective tax rate of the group is lower than the statutory rate of taxation pricipally due to certain income not subject to taxation and incentives enjoyed by the local subsidiaries under the Income Tax Act 1967 and foreign subsidiaries under their respective authorities</t>
  </si>
  <si>
    <t>(Over)/Underprovision in prior year</t>
  </si>
  <si>
    <t>The effective tax rate of the group is lower than the statutory tax rate principally due to incentives enjoyed by the local subsidiary under the Income Tax Act 1967 and effect of different tax rate on certain foreign subsidiaries.</t>
  </si>
  <si>
    <t xml:space="preserve">Earnings Per Share </t>
  </si>
  <si>
    <t>- Bonus shares issued on 9 August 2005</t>
  </si>
  <si>
    <t>- Bonus shares issued on 20 July 2006</t>
  </si>
  <si>
    <t>The share are quoted under the "Consumer Products" sector.</t>
  </si>
  <si>
    <t>This capital commitment comprise the construction of 2 additional 5 storey buildings which will house the factory, warehouse, office and car park as per announcement to Bursa Malaysia Securities Berhad on 21 June 2006.</t>
  </si>
  <si>
    <t>Bonus Issue</t>
  </si>
  <si>
    <t>On 5 June 2006, listing of the entire issued and paid up capital of RM60,500,000 comprising 60,500,000 ordinary shares of RM1.00 each of the Company was transferred from the Second Board to the Main Board of Bursa Malaysia Securities Berhad.</t>
  </si>
  <si>
    <t xml:space="preserve">The Company's made a Bonus Issue of 6,050,000 new ordinary shares of RM1.00 each on the basis of one (1) new ordinary share of RM1.00 each in Y.S.P. Southeast Asia Holding Berhad ("YSPSAH") for every ten (10) existing YSPSAH shares held. </t>
  </si>
  <si>
    <t>Gross Profit</t>
  </si>
  <si>
    <t>Other income</t>
  </si>
  <si>
    <t>Cost of sales</t>
  </si>
  <si>
    <t>Bonus issue</t>
  </si>
  <si>
    <t xml:space="preserve">There were no issuances and repayment of debt and equity securities, share buy-backs, share cancellations, shares held as treasury shares and resale of treasury shares for the currrent financial period under review except for the following: </t>
  </si>
  <si>
    <t>Qtr 3</t>
  </si>
  <si>
    <t>(30/09/06)</t>
  </si>
  <si>
    <t>Share-based Payment</t>
  </si>
  <si>
    <t>Other</t>
  </si>
  <si>
    <t>Share-based payment under ESOS</t>
  </si>
  <si>
    <t>&lt;----------------------------Non-distributable---------------------------&gt;</t>
  </si>
  <si>
    <t>Others</t>
  </si>
  <si>
    <t>This FRS requires an entity to recognise share-based payment transactions in its financial statements, including transactions with employees or other parties to be settled in cash, other assets, or equity instruments of the entity.</t>
  </si>
  <si>
    <t>The Company operates an equity-settled, share-based compensation plan for the eligible employees of the Company.</t>
  </si>
  <si>
    <t>Other than the above, there were no other material changes in the composition of the Group for the current quarter.</t>
  </si>
  <si>
    <t>The adoption of FRS 102, 108, 110, 116, 121, 127, 132, 133, 136, and 138 does not have significant financial impact on the Group. The principal effects of the changes in accounting policies resulting from the adoption of the other new/revised FRSs are discussed below:</t>
  </si>
  <si>
    <t>Under the transitional provisions of FRS 2 , this FRS must be applied to share options that were granted after 31 December 2004 and had not yet vested on 1 January 2006. As the Company did not grant any share options to its employees prior to 1 January 2006, this provision is not applicable to the Company.</t>
  </si>
  <si>
    <t>On 2 November 2006, the Company announced that it had on 31 October 2006 entered into a Sales &amp; Purchase Agreement with Lin Hsi-I for the acquisition of 21,852 ordinary shares of THB100 each in Y.S.P. (Thailand) Co. Ltd., representing an equity participation of 48.56%, for a total consideration of THB2,185,200 which is equivalent to RM207,324.</t>
  </si>
  <si>
    <t>No dividend has been paid in the financial period under previous review and in the corresponding financial period.</t>
  </si>
  <si>
    <t xml:space="preserve">Sales to substantial shareholder </t>
  </si>
  <si>
    <t>FOR THE FORTH QUARTER ENDED 31 DECEMBER 2006</t>
  </si>
  <si>
    <t>AS AT 31 DECEMBER 2006</t>
  </si>
  <si>
    <t>31/12/2006</t>
  </si>
  <si>
    <t>12 months ended 31 December 2006</t>
  </si>
  <si>
    <t>Issue of ordinary shares:</t>
  </si>
  <si>
    <t>Pursuant to ESOS</t>
  </si>
  <si>
    <t>At 31 December 2006</t>
  </si>
  <si>
    <t>12 months ended 31 December 2005</t>
  </si>
  <si>
    <t>At 31 December 2005</t>
  </si>
  <si>
    <t>12 months ended</t>
  </si>
  <si>
    <t xml:space="preserve"> 31 Dec 2006</t>
  </si>
  <si>
    <t xml:space="preserve"> 31 Dec 2005</t>
  </si>
  <si>
    <t>NOTES TO THE INTERIM FINANCIAL REPORT FOR THE QUARTER ENDED 31 DECEMBER 2006</t>
  </si>
  <si>
    <t>Employee Share Options Scheme ("ESOS')</t>
  </si>
  <si>
    <t>Segmental analysis of the results and assets employed for the year ended 31 December 2006.</t>
  </si>
  <si>
    <t>The above commitment was not provided for in the interim financial statements as at 31 December 2006.</t>
  </si>
  <si>
    <t>Significant related party transactions of the Group for the year ended 31 December 2006 are as follows:</t>
  </si>
  <si>
    <t>Consultancy and license fees payable to ultimate holding company</t>
  </si>
  <si>
    <t>For the year ended 31 December 2006, the Group recorded sales revenue of RM93.595 million representing an increase of 8.4% against the sales revenue of RM86.381 million achieved in the previous corresponding period. The increase in revenue was due mainly to higher revenue generated from General Practitioner and Export Segments.</t>
  </si>
  <si>
    <t>Qtr 4</t>
  </si>
  <si>
    <t>(31/12/06)</t>
  </si>
  <si>
    <t>Year Ended 31 Dec</t>
  </si>
  <si>
    <t>Quarter Ended 31 Dec</t>
  </si>
  <si>
    <t>The details of the Group borrowings and debt securities as at 31 December 2006 are as follows :</t>
  </si>
  <si>
    <t>Current quarter ended 31/12/06</t>
  </si>
  <si>
    <t>Preceding year corresponding quarter ended 31/12/05</t>
  </si>
  <si>
    <t>Current year ended 31/12/06</t>
  </si>
  <si>
    <t>Preceding year ended 31/12/05</t>
  </si>
  <si>
    <t>There were no financial instruments with off balance sheet risk for the financial year ended 31 December 2006.</t>
  </si>
  <si>
    <t>There were no material events subsequent to the end of the current quarter except for the following:</t>
  </si>
  <si>
    <t>There were no corporate proposal announced but not completed for the current financial period under review.</t>
  </si>
  <si>
    <t>Intangible assets</t>
  </si>
  <si>
    <t>Investment in associates</t>
  </si>
  <si>
    <t>Trade receivables</t>
  </si>
  <si>
    <t>Other receivables</t>
  </si>
  <si>
    <t>Cash &amp; cash equivalents</t>
  </si>
  <si>
    <t>Share capital</t>
  </si>
  <si>
    <t>Shareholders' equity</t>
  </si>
  <si>
    <t>Deferred taxation</t>
  </si>
  <si>
    <t>Term loan</t>
  </si>
  <si>
    <t>Finance creditor</t>
  </si>
  <si>
    <t>Trade payables</t>
  </si>
  <si>
    <t>Other payables</t>
  </si>
  <si>
    <t>FOR THE YEAR ENDED 31 DECEMBER 2006</t>
  </si>
  <si>
    <t>Profit for the year</t>
  </si>
  <si>
    <t>Fixed deposits with licensed banks</t>
  </si>
  <si>
    <t>Cash and cash equivalents as at  31 December (I)</t>
  </si>
  <si>
    <t xml:space="preserve">Net cash used in investing activities </t>
  </si>
  <si>
    <t>During the financial period ended 31 December 2006, the Company issued 20,000 ordinary shares of RM1.00 each for cash pursuant to the Company's ESOS at exercise price of RM1.01 per ordinary share.</t>
  </si>
  <si>
    <t>Share of loss of associates</t>
  </si>
  <si>
    <r>
      <t>The Group registered revenue of RM27.774 million against RM23.274 million in the preceding quarter which is an increase</t>
    </r>
    <r>
      <rPr>
        <b/>
        <i/>
        <sz val="12"/>
        <rFont val="Times New Roman"/>
        <family val="1"/>
      </rPr>
      <t xml:space="preserve"> </t>
    </r>
    <r>
      <rPr>
        <sz val="12"/>
        <rFont val="Times New Roman"/>
        <family val="1"/>
      </rPr>
      <t>of  19.3%. The improvement in the performance for the current quarter was mainly attributable to the higher demand from Export Segment as compared to the preceding quarter.</t>
    </r>
  </si>
  <si>
    <t>Prospects for the Next Financial Year</t>
  </si>
  <si>
    <t>Leases</t>
  </si>
  <si>
    <t>Related Party Disclosures</t>
  </si>
  <si>
    <t>Note 2.2</t>
  </si>
  <si>
    <t>- Ordinary shares issued pursuant to Company's ESOS on 21 November 2006</t>
  </si>
  <si>
    <t xml:space="preserve">Prior to 1 January 2006, no compensation expense was recongised in the income statement for share options granted. With the adoption of FRS 2, the compensation expense relating to share options is recognised in income statement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Trinomial model. At every balance sheet date, the Group revises its estimates of the number of share options that are expected to vest by the vesting date. Any revision of this estimate is included in income statement and a corresponding adjustment to equity over the remaining vesting period. After the vesting date, no adjustment to the income statement is made. The proceeds received net of any directly attributable transaction costs are credited to share capital (nominal value) and share premium account when the share options are exercised.   </t>
  </si>
  <si>
    <t xml:space="preserve">This corporate excercise was completed on 28 July 2006.                   .            </t>
  </si>
  <si>
    <t>Based on the favourable economic outlook, the Group will continue to venture into other overseas market as well as increasing its local market sales by enhancing its product mix and aggresive marketing effort. Barring unforseen circumstances, the Board of Directors is optimistic that the better results for next financial year will continue to improve in line with the Group's commitments particularly in the Southeast Asia region.</t>
  </si>
  <si>
    <t>The group has not adopted the following FRSs that are mandatory for financial period beginning on or after 1 October 2006:</t>
  </si>
  <si>
    <t>Investments in Associates</t>
  </si>
  <si>
    <t>Prior to 1 January 2006, the Group amortised the negative goodwill over 10 years. Under FRS 3, any excess of the Group's interest in the net fair value of acquirees' identifiable assets, liabilities and contingent liabilities over cost of acquisition (previously referred to as "negative goodwill"), after reassessment, is now recognised immediately in income statement. In accordance with transitional provisions of FRS 3, any balance of unamortised negative goodwill as at 1 January 2006 has to be de-recognised with a corresponding increase in retained profits. Accordingly, upon adoption of FRS 3, the group's result has been accounted for as disclosed in Note 2.4 Comparatives.</t>
  </si>
  <si>
    <t>The Group posted a profit before tax of RM14.103 million for the year under review compared to a profit before tax of RM12.768 million (excluding a  gain on the voluntary winding up of a subsidiary company amounting to RM5.092 million) in the previous corresponding period. The increase of 10.5% was mainly as a result of the increased revenue registered for the current financial year.</t>
  </si>
  <si>
    <t>For the current quarter, the Group posted a profit before tax of RM5.274 million as compared to the preceding quarter's profit before tax of RM2.984 million. The increase of 76.7% was due mainly to higher revenue generated as compared to the preceding quarter.</t>
  </si>
  <si>
    <t>Diluted Earnings Per Share</t>
  </si>
  <si>
    <t xml:space="preserve">- At 31 December </t>
  </si>
  <si>
    <t>- Effect of dilution-Share options</t>
  </si>
  <si>
    <t>Weighted average number of ordinary shares in issue -diluted ('000)</t>
  </si>
  <si>
    <t xml:space="preserve"> </t>
  </si>
  <si>
    <t>The diluted earnings per share is calculated by dividing profit for the period attributable to ordinary equity holders of the parent over the weighted average number of  ordinary shares in issue during the period after adjustment for the effect of dilutive potential ordinary shares.</t>
  </si>
  <si>
    <t>Trade and other receivables</t>
  </si>
  <si>
    <t>Trade and other payables</t>
  </si>
  <si>
    <t>Total net assets</t>
  </si>
  <si>
    <t>Less: Minority interest</t>
  </si>
  <si>
    <t>Group's share of net assets</t>
  </si>
  <si>
    <t>On 31 Jan 2007, the Company subscribed to 60% equity in STPM representing 2,035,500 ordinary shares of RM1 at par for cash, thereby making it a subsidiary. STPM is a company incorporated in Malaysia and engaged in the trading of Traditional Chinese Herbal products.</t>
  </si>
  <si>
    <t xml:space="preserve">Goodwill </t>
  </si>
  <si>
    <t>Cost of investment</t>
  </si>
  <si>
    <t xml:space="preserve">Note : The extension of factory and purchase of machinery originally proposed for cephalosporine project is replaced by the expansion of eyedrop and sterile projects.The change in plan was disclosed in an announcement in June 2005. </t>
  </si>
  <si>
    <t xml:space="preserve">Working capital </t>
  </si>
  <si>
    <t xml:space="preserve">Estimated listing expenses </t>
  </si>
  <si>
    <t>Subscription of shares in Sun Ten Pharmaceutical Mfg. (M) Sdn Bhd ("STPM")</t>
  </si>
  <si>
    <t>The fair value of the assets acquired and liabilities assumed from the subscription of the shares are as follows:</t>
  </si>
  <si>
    <t>The Directors had proposed a first and final tax exempt dividend of 6% per share for the financial year ended 31 December 2006.</t>
  </si>
  <si>
    <t xml:space="preserve">The revision in the utilization of listing proceeds had been approved and extended to 30 June 2007 as disclosed in the announcement </t>
  </si>
  <si>
    <t xml:space="preserve">dated 28 February 2006.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</si>
</sst>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09]dddd\,\ mmmm\ dd\,\ yyyy"/>
    <numFmt numFmtId="189" formatCode="_(* #,##0.000_);_(* \(#,##0.000\);_(* &quot;-&quot;??_);_(@_)"/>
    <numFmt numFmtId="190" formatCode="_(* #,##0.0000_);_(* \(#,##0.0000\);_(* &quot;-&quot;??_);_(@_)"/>
    <numFmt numFmtId="191" formatCode="_(* #,##0.0_);_(* \(#,##0.0\);_(* &quot;-&quot;?_);_(@_)"/>
    <numFmt numFmtId="192" formatCode="[$-409]h:mm:ss\ AM/PM"/>
  </numFmts>
  <fonts count="15">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sz val="10"/>
      <name val="Times New Roman"/>
      <family val="1"/>
    </font>
    <font>
      <b/>
      <sz val="10"/>
      <name val="Times New Roman"/>
      <family val="1"/>
    </font>
    <font>
      <sz val="12"/>
      <color indexed="10"/>
      <name val="Times New Roman"/>
      <family val="1"/>
    </font>
    <font>
      <b/>
      <i/>
      <sz val="12"/>
      <name val="Times New Roman"/>
      <family val="1"/>
    </font>
    <font>
      <b/>
      <sz val="9"/>
      <name val="Times New Roman"/>
      <family val="1"/>
    </font>
    <font>
      <sz val="12"/>
      <color indexed="12"/>
      <name val="Times New Roman"/>
      <family val="1"/>
    </font>
    <font>
      <sz val="20"/>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11">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0" fontId="4" fillId="0" borderId="7" xfId="22" applyFont="1" applyFill="1" applyBorder="1" applyAlignment="1">
      <alignment vertical="center"/>
      <protection/>
    </xf>
    <xf numFmtId="0" fontId="4" fillId="0" borderId="7" xfId="22" applyFont="1" applyFill="1" applyBorder="1" applyAlignment="1">
      <alignment horizontal="justify" vertical="center"/>
      <protection/>
    </xf>
    <xf numFmtId="0" fontId="3" fillId="0" borderId="7" xfId="22" applyFont="1" applyFill="1" applyBorder="1" applyAlignment="1">
      <alignment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9" xfId="15" applyNumberFormat="1" applyFont="1" applyFill="1" applyBorder="1" applyAlignment="1">
      <alignment/>
    </xf>
    <xf numFmtId="178" fontId="4" fillId="0" borderId="0" xfId="15" applyNumberFormat="1" applyFont="1" applyFill="1" applyBorder="1" applyAlignment="1">
      <alignment horizontal="right"/>
    </xf>
    <xf numFmtId="178" fontId="4" fillId="0" borderId="10" xfId="15" applyNumberFormat="1" applyFont="1" applyFill="1" applyBorder="1" applyAlignment="1">
      <alignment/>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1"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14" fontId="3" fillId="0" borderId="7"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1" xfId="0" applyNumberFormat="1" applyFont="1" applyFill="1" applyBorder="1" applyAlignment="1">
      <alignment horizontal="center" vertical="center"/>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0" fontId="4" fillId="0" borderId="12" xfId="0" applyFont="1" applyFill="1" applyBorder="1" applyAlignment="1" quotePrefix="1">
      <alignment horizontal="center" vertical="top" wrapText="1"/>
    </xf>
    <xf numFmtId="0" fontId="4" fillId="0" borderId="9" xfId="0" applyFont="1" applyFill="1" applyBorder="1" applyAlignment="1" quotePrefix="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Alignment="1">
      <alignment horizontal="left"/>
    </xf>
    <xf numFmtId="41" fontId="4" fillId="0" borderId="8"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9" xfId="0" applyFont="1" applyFill="1" applyBorder="1" applyAlignment="1">
      <alignment horizontal="center"/>
    </xf>
    <xf numFmtId="187" fontId="4" fillId="0" borderId="13" xfId="0" applyNumberFormat="1" applyFont="1" applyFill="1" applyBorder="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178" fontId="4" fillId="0" borderId="0" xfId="15" applyNumberFormat="1" applyFont="1" applyFill="1" applyBorder="1" applyAlignment="1">
      <alignment/>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3" fillId="0" borderId="0" xfId="0" applyFont="1" applyFill="1" applyAlignment="1">
      <alignment vertical="top"/>
    </xf>
    <xf numFmtId="0" fontId="3" fillId="0" borderId="3" xfId="0" applyFont="1" applyFill="1" applyBorder="1" applyAlignment="1">
      <alignment horizontal="left" vertical="center"/>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4" xfId="0" applyFont="1" applyFill="1" applyBorder="1" applyAlignment="1">
      <alignment/>
    </xf>
    <xf numFmtId="0" fontId="4" fillId="0" borderId="4" xfId="0" applyFont="1" applyFill="1" applyBorder="1" applyAlignment="1">
      <alignment horizontal="left"/>
    </xf>
    <xf numFmtId="0" fontId="4" fillId="0" borderId="15" xfId="0" applyFont="1" applyFill="1" applyBorder="1" applyAlignment="1">
      <alignment/>
    </xf>
    <xf numFmtId="0" fontId="4" fillId="0" borderId="15"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9" xfId="0" applyFont="1" applyFill="1" applyBorder="1" applyAlignment="1">
      <alignment vertical="top" wrapText="1"/>
    </xf>
    <xf numFmtId="0" fontId="4" fillId="0" borderId="16" xfId="0" applyFont="1" applyFill="1" applyBorder="1" applyAlignment="1">
      <alignment/>
    </xf>
    <xf numFmtId="178" fontId="4" fillId="0" borderId="15" xfId="15" applyNumberFormat="1" applyFont="1" applyFill="1" applyBorder="1" applyAlignment="1">
      <alignment vertical="top" wrapText="1"/>
    </xf>
    <xf numFmtId="0" fontId="4" fillId="0" borderId="4" xfId="0" applyFont="1" applyFill="1" applyBorder="1" applyAlignment="1">
      <alignment/>
    </xf>
    <xf numFmtId="178"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8" fontId="4" fillId="0" borderId="16" xfId="15" applyNumberFormat="1" applyFont="1" applyFill="1" applyBorder="1" applyAlignment="1">
      <alignment vertical="top" wrapText="1"/>
    </xf>
    <xf numFmtId="178" fontId="4" fillId="0" borderId="4" xfId="15" applyNumberFormat="1" applyFont="1" applyFill="1" applyBorder="1" applyAlignment="1">
      <alignment horizontal="center" vertical="top" wrapText="1"/>
    </xf>
    <xf numFmtId="178" fontId="4" fillId="0" borderId="4" xfId="15" applyNumberFormat="1" applyFont="1" applyFill="1" applyBorder="1" applyAlignment="1">
      <alignment horizontal="center"/>
    </xf>
    <xf numFmtId="0" fontId="4" fillId="0" borderId="16" xfId="0" applyFont="1" applyFill="1" applyBorder="1" applyAlignment="1">
      <alignment vertical="top" wrapText="1"/>
    </xf>
    <xf numFmtId="0" fontId="4" fillId="0" borderId="7" xfId="0" applyFont="1" applyFill="1" applyBorder="1" applyAlignment="1">
      <alignment horizontal="center"/>
    </xf>
    <xf numFmtId="43" fontId="4" fillId="0" borderId="1" xfId="15" applyNumberFormat="1" applyFont="1" applyFill="1" applyBorder="1" applyAlignment="1">
      <alignment horizontal="left"/>
    </xf>
    <xf numFmtId="0" fontId="4" fillId="0" borderId="17" xfId="0" applyFont="1" applyFill="1" applyBorder="1" applyAlignment="1">
      <alignment/>
    </xf>
    <xf numFmtId="178" fontId="4" fillId="0" borderId="17" xfId="15" applyNumberFormat="1" applyFont="1" applyFill="1" applyBorder="1" applyAlignment="1">
      <alignment vertical="top" wrapText="1"/>
    </xf>
    <xf numFmtId="0" fontId="4" fillId="0" borderId="17" xfId="0" applyFont="1" applyFill="1" applyBorder="1" applyAlignment="1">
      <alignment vertical="top" wrapText="1"/>
    </xf>
    <xf numFmtId="0" fontId="4" fillId="0" borderId="14" xfId="0" applyFont="1" applyFill="1" applyBorder="1" applyAlignment="1">
      <alignment vertical="top" wrapText="1"/>
    </xf>
    <xf numFmtId="0" fontId="4" fillId="0" borderId="3" xfId="0" applyFont="1" applyFill="1" applyBorder="1" applyAlignment="1">
      <alignment/>
    </xf>
    <xf numFmtId="178" fontId="4" fillId="0" borderId="8" xfId="15" applyNumberFormat="1" applyFont="1" applyFill="1" applyBorder="1" applyAlignment="1">
      <alignment horizontal="left"/>
    </xf>
    <xf numFmtId="178" fontId="4" fillId="0" borderId="8" xfId="15" applyNumberFormat="1" applyFont="1" applyFill="1" applyBorder="1" applyAlignment="1">
      <alignment horizontal="center"/>
    </xf>
    <xf numFmtId="43" fontId="4" fillId="0" borderId="0" xfId="15" applyNumberFormat="1" applyFont="1" applyFill="1" applyBorder="1" applyAlignment="1">
      <alignment horizontal="left"/>
    </xf>
    <xf numFmtId="178" fontId="4" fillId="0" borderId="0" xfId="15" applyNumberFormat="1" applyFont="1" applyFill="1" applyBorder="1" applyAlignment="1">
      <alignment vertical="top" wrapText="1"/>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178" fontId="4" fillId="0" borderId="0" xfId="15" applyNumberFormat="1" applyFont="1" applyFill="1" applyBorder="1" applyAlignment="1">
      <alignment vertical="top"/>
    </xf>
    <xf numFmtId="0" fontId="3" fillId="0" borderId="0" xfId="0" applyFont="1" applyFill="1" applyAlignment="1">
      <alignment horizontal="left"/>
    </xf>
    <xf numFmtId="0" fontId="8"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8" fontId="4" fillId="0" borderId="0" xfId="15" applyNumberFormat="1" applyFont="1" applyFill="1" applyAlignment="1">
      <alignment horizontal="left" vertical="top"/>
    </xf>
    <xf numFmtId="178" fontId="4" fillId="0" borderId="0" xfId="15" applyNumberFormat="1"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horizontal="left" wrapText="1"/>
    </xf>
    <xf numFmtId="0" fontId="8" fillId="0" borderId="0" xfId="0" applyFont="1" applyFill="1" applyAlignment="1">
      <alignment wrapText="1"/>
    </xf>
    <xf numFmtId="0" fontId="8" fillId="0" borderId="0" xfId="0" applyFont="1" applyFill="1" applyAlignment="1">
      <alignment vertical="top"/>
    </xf>
    <xf numFmtId="178" fontId="4" fillId="0" borderId="0" xfId="15" applyNumberFormat="1" applyFont="1" applyFill="1" applyAlignment="1">
      <alignment horizontal="left"/>
    </xf>
    <xf numFmtId="178" fontId="4" fillId="0" borderId="10" xfId="0" applyNumberFormat="1" applyFont="1" applyFill="1" applyBorder="1" applyAlignment="1">
      <alignment horizontal="left"/>
    </xf>
    <xf numFmtId="178" fontId="4" fillId="0" borderId="10" xfId="0" applyNumberFormat="1" applyFont="1" applyFill="1" applyBorder="1" applyAlignment="1">
      <alignment horizontal="center"/>
    </xf>
    <xf numFmtId="178" fontId="4" fillId="0" borderId="0" xfId="0" applyNumberFormat="1" applyFont="1" applyFill="1" applyBorder="1" applyAlignment="1">
      <alignment horizontal="left"/>
    </xf>
    <xf numFmtId="178" fontId="4" fillId="0" borderId="0" xfId="15" applyNumberFormat="1" applyFont="1" applyFill="1" applyAlignment="1">
      <alignment horizontal="left" wrapText="1"/>
    </xf>
    <xf numFmtId="43" fontId="4" fillId="0" borderId="0" xfId="15" applyFont="1" applyFill="1" applyAlignment="1">
      <alignment vertical="center"/>
    </xf>
    <xf numFmtId="178" fontId="4" fillId="0" borderId="0" xfId="15" applyNumberFormat="1" applyFont="1" applyFill="1" applyAlignment="1">
      <alignment wrapText="1"/>
    </xf>
    <xf numFmtId="0" fontId="3" fillId="0" borderId="0" xfId="0" applyFont="1" applyFill="1" applyAlignment="1">
      <alignment horizontal="right"/>
    </xf>
    <xf numFmtId="178" fontId="4" fillId="0" borderId="0" xfId="15" applyNumberFormat="1" applyFont="1" applyFill="1" applyBorder="1" applyAlignment="1">
      <alignment wrapText="1"/>
    </xf>
    <xf numFmtId="178" fontId="4" fillId="0" borderId="0" xfId="15" applyNumberFormat="1" applyFont="1" applyFill="1" applyBorder="1" applyAlignment="1">
      <alignment/>
    </xf>
    <xf numFmtId="178" fontId="4" fillId="0" borderId="0" xfId="15" applyNumberFormat="1" applyFont="1" applyFill="1" applyAlignment="1">
      <alignment horizontal="center" wrapText="1"/>
    </xf>
    <xf numFmtId="178" fontId="4" fillId="0" borderId="0" xfId="15" applyNumberFormat="1" applyFont="1" applyFill="1" applyBorder="1" applyAlignment="1">
      <alignment horizontal="center" wrapText="1"/>
    </xf>
    <xf numFmtId="178" fontId="4" fillId="0" borderId="0" xfId="15" applyNumberFormat="1" applyFont="1" applyFill="1" applyBorder="1" applyAlignment="1">
      <alignment horizontal="center"/>
    </xf>
    <xf numFmtId="178" fontId="4" fillId="0" borderId="10" xfId="15" applyNumberFormat="1" applyFont="1" applyFill="1" applyBorder="1" applyAlignment="1">
      <alignment wrapText="1"/>
    </xf>
    <xf numFmtId="0" fontId="4" fillId="0" borderId="0" xfId="0" applyFont="1" applyFill="1" applyBorder="1" applyAlignment="1">
      <alignment wrapText="1"/>
    </xf>
    <xf numFmtId="0" fontId="9" fillId="0" borderId="6" xfId="0" applyFont="1" applyFill="1" applyBorder="1" applyAlignment="1">
      <alignment horizontal="center" vertical="center" wrapText="1"/>
    </xf>
    <xf numFmtId="178" fontId="4" fillId="0" borderId="7" xfId="15" applyNumberFormat="1" applyFont="1" applyFill="1" applyBorder="1" applyAlignment="1">
      <alignment horizontal="center" vertical="top" wrapText="1"/>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0" fontId="3" fillId="0" borderId="0" xfId="0" applyFont="1" applyFill="1" applyAlignment="1">
      <alignment horizontal="justify" vertical="top" wrapText="1"/>
    </xf>
    <xf numFmtId="178" fontId="4" fillId="0" borderId="2" xfId="15" applyNumberFormat="1" applyFont="1" applyFill="1" applyBorder="1" applyAlignment="1">
      <alignment horizontal="left"/>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8" fillId="0" borderId="0" xfId="0" applyFont="1" applyFill="1" applyAlignment="1">
      <alignment horizontal="justify" wrapText="1"/>
    </xf>
    <xf numFmtId="0" fontId="0" fillId="0" borderId="0" xfId="0" applyFont="1" applyFill="1" applyAlignment="1">
      <alignment horizontal="justify" vertical="center"/>
    </xf>
    <xf numFmtId="0" fontId="8" fillId="0" borderId="0" xfId="0" applyFont="1" applyFill="1" applyAlignment="1">
      <alignment/>
    </xf>
    <xf numFmtId="0" fontId="4" fillId="0" borderId="7" xfId="22" applyFont="1" applyFill="1" applyBorder="1" applyAlignment="1">
      <alignment vertical="center" wrapText="1"/>
      <protection/>
    </xf>
    <xf numFmtId="0" fontId="3" fillId="0" borderId="7" xfId="22"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0" fontId="4" fillId="0" borderId="4" xfId="22" applyFont="1" applyFill="1" applyBorder="1" applyAlignment="1">
      <alignment horizontal="justify" vertical="center"/>
      <protection/>
    </xf>
    <xf numFmtId="41" fontId="4" fillId="0" borderId="0"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178" fontId="3" fillId="0" borderId="10" xfId="15" applyNumberFormat="1" applyFont="1" applyFill="1" applyBorder="1" applyAlignment="1">
      <alignment vertical="center"/>
    </xf>
    <xf numFmtId="0" fontId="4" fillId="0" borderId="0" xfId="0" applyFont="1" applyFill="1" applyAlignment="1" quotePrefix="1">
      <alignment horizontal="left"/>
    </xf>
    <xf numFmtId="41" fontId="4" fillId="0" borderId="0" xfId="0" applyNumberFormat="1" applyFont="1" applyFill="1" applyAlignment="1">
      <alignment horizontal="center" vertical="center"/>
    </xf>
    <xf numFmtId="187" fontId="4" fillId="0" borderId="0" xfId="0" applyNumberFormat="1" applyFont="1" applyFill="1" applyBorder="1" applyAlignment="1">
      <alignment horizontal="center"/>
    </xf>
    <xf numFmtId="187" fontId="4" fillId="0" borderId="10" xfId="0" applyNumberFormat="1" applyFont="1" applyFill="1" applyBorder="1" applyAlignment="1">
      <alignment horizontal="center"/>
    </xf>
    <xf numFmtId="0" fontId="4" fillId="0" borderId="0" xfId="0" applyFont="1" applyAlignment="1">
      <alignment horizontal="justify" wrapText="1"/>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2" xfId="0" applyNumberFormat="1" applyFont="1" applyFill="1" applyBorder="1" applyAlignment="1">
      <alignment/>
    </xf>
    <xf numFmtId="41" fontId="4" fillId="0" borderId="9" xfId="0" applyNumberFormat="1" applyFont="1" applyFill="1" applyBorder="1" applyAlignment="1">
      <alignment/>
    </xf>
    <xf numFmtId="43" fontId="4" fillId="0" borderId="9" xfId="0" applyNumberFormat="1" applyFont="1" applyFill="1" applyBorder="1" applyAlignment="1">
      <alignment horizontal="center" vertical="center"/>
    </xf>
    <xf numFmtId="41" fontId="4" fillId="0" borderId="9" xfId="0" applyNumberFormat="1" applyFont="1" applyFill="1" applyBorder="1" applyAlignment="1">
      <alignment horizontal="center" vertical="center"/>
    </xf>
    <xf numFmtId="187" fontId="4" fillId="0" borderId="9" xfId="0" applyNumberFormat="1" applyFont="1" applyFill="1" applyBorder="1" applyAlignment="1">
      <alignment horizontal="center" vertical="center"/>
    </xf>
    <xf numFmtId="43" fontId="4" fillId="0" borderId="0" xfId="0" applyNumberFormat="1" applyFont="1" applyFill="1" applyBorder="1" applyAlignment="1">
      <alignment horizontal="center" vertical="center"/>
    </xf>
    <xf numFmtId="41" fontId="4" fillId="0" borderId="0" xfId="0" applyNumberFormat="1" applyFont="1" applyFill="1" applyBorder="1" applyAlignment="1">
      <alignment/>
    </xf>
    <xf numFmtId="0" fontId="4" fillId="0" borderId="0" xfId="0" applyFont="1" applyFill="1" applyAlignment="1">
      <alignment horizontal="justify" vertical="center" wrapText="1"/>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41" fontId="8" fillId="0" borderId="0" xfId="0" applyNumberFormat="1" applyFont="1" applyFill="1" applyAlignment="1">
      <alignment vertical="center"/>
    </xf>
    <xf numFmtId="178" fontId="4" fillId="0" borderId="0" xfId="15" applyNumberFormat="1" applyFont="1" applyFill="1" applyBorder="1" applyAlignment="1">
      <alignment horizontal="left" wrapText="1"/>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0" fontId="4" fillId="0" borderId="9" xfId="0" applyFont="1" applyFill="1" applyBorder="1" applyAlignment="1">
      <alignment/>
    </xf>
    <xf numFmtId="0" fontId="3" fillId="0" borderId="0" xfId="0" applyFont="1" applyFill="1" applyAlignment="1" quotePrefix="1">
      <alignment horizontal="left" vertical="top" wrapText="1"/>
    </xf>
    <xf numFmtId="41" fontId="4" fillId="0" borderId="4" xfId="0" applyNumberFormat="1" applyFont="1" applyFill="1" applyBorder="1" applyAlignment="1">
      <alignment/>
    </xf>
    <xf numFmtId="41" fontId="3" fillId="0" borderId="4" xfId="0" applyNumberFormat="1" applyFont="1" applyFill="1" applyBorder="1" applyAlignment="1">
      <alignment/>
    </xf>
    <xf numFmtId="43" fontId="4" fillId="0" borderId="0" xfId="0" applyNumberFormat="1" applyFont="1" applyFill="1" applyAlignment="1">
      <alignment/>
    </xf>
    <xf numFmtId="0" fontId="5" fillId="0" borderId="0" xfId="0" applyFont="1" applyFill="1" applyAlignment="1">
      <alignment horizontal="left" wrapText="1"/>
    </xf>
    <xf numFmtId="0" fontId="4" fillId="0" borderId="0" xfId="0" applyFont="1" applyFill="1" applyAlignment="1">
      <alignment horizontal="left" vertical="justify"/>
    </xf>
    <xf numFmtId="0" fontId="4" fillId="0" borderId="0" xfId="0" applyFont="1" applyFill="1" applyBorder="1" applyAlignment="1">
      <alignment/>
    </xf>
    <xf numFmtId="178" fontId="4" fillId="0" borderId="10" xfId="15" applyNumberFormat="1" applyFont="1" applyFill="1" applyBorder="1" applyAlignment="1">
      <alignment vertical="top"/>
    </xf>
    <xf numFmtId="178" fontId="4" fillId="0" borderId="11" xfId="15" applyNumberFormat="1" applyFont="1" applyFill="1" applyBorder="1" applyAlignment="1">
      <alignment wrapText="1"/>
    </xf>
    <xf numFmtId="178" fontId="4" fillId="0" borderId="11" xfId="15" applyNumberFormat="1" applyFont="1" applyFill="1" applyBorder="1" applyAlignment="1">
      <alignment horizontal="center" wrapText="1"/>
    </xf>
    <xf numFmtId="41" fontId="4" fillId="0" borderId="9" xfId="0" applyNumberFormat="1" applyFont="1" applyFill="1" applyBorder="1" applyAlignment="1">
      <alignment horizontal="right" vertical="center"/>
    </xf>
    <xf numFmtId="41" fontId="4" fillId="0" borderId="12" xfId="0" applyNumberFormat="1" applyFont="1" applyFill="1" applyBorder="1" applyAlignment="1">
      <alignment vertical="center"/>
    </xf>
    <xf numFmtId="178" fontId="4" fillId="0" borderId="7" xfId="15" applyNumberFormat="1" applyFont="1" applyFill="1" applyBorder="1" applyAlignment="1">
      <alignment horizontal="center"/>
    </xf>
    <xf numFmtId="0" fontId="4" fillId="0" borderId="7" xfId="22" applyFont="1" applyFill="1" applyBorder="1" applyAlignment="1">
      <alignment horizontal="left" vertical="center" wrapText="1"/>
      <protection/>
    </xf>
    <xf numFmtId="178" fontId="4" fillId="0" borderId="9" xfId="15" applyNumberFormat="1" applyFont="1" applyFill="1" applyBorder="1" applyAlignment="1">
      <alignment horizontal="center"/>
    </xf>
    <xf numFmtId="0" fontId="3" fillId="0" borderId="0" xfId="0" applyFont="1" applyFill="1" applyBorder="1" applyAlignment="1">
      <alignment vertical="center"/>
    </xf>
    <xf numFmtId="178" fontId="4" fillId="0" borderId="13" xfId="15" applyNumberFormat="1" applyFont="1" applyFill="1" applyBorder="1" applyAlignment="1">
      <alignment horizontal="center" wrapText="1"/>
    </xf>
    <xf numFmtId="0" fontId="4" fillId="0" borderId="0" xfId="0" applyFont="1" applyFill="1" applyAlignment="1">
      <alignment horizontal="justify" vertical="justify" wrapText="1"/>
    </xf>
    <xf numFmtId="0" fontId="10" fillId="0" borderId="0" xfId="0" applyFont="1" applyFill="1" applyAlignment="1">
      <alignment/>
    </xf>
    <xf numFmtId="0" fontId="4" fillId="0" borderId="0" xfId="0" applyFont="1" applyFill="1" applyAlignment="1" applyProtection="1">
      <alignment horizontal="justify" vertical="justify" wrapText="1"/>
      <protection/>
    </xf>
    <xf numFmtId="0" fontId="3" fillId="0" borderId="0" xfId="0" applyFont="1" applyFill="1" applyAlignment="1">
      <alignment horizontal="center" vertical="justify" wrapText="1"/>
    </xf>
    <xf numFmtId="0" fontId="4" fillId="0" borderId="0" xfId="0" applyFont="1" applyFill="1" applyAlignment="1">
      <alignment vertical="justify" wrapText="1"/>
    </xf>
    <xf numFmtId="41" fontId="12" fillId="0" borderId="1" xfId="22" applyNumberFormat="1" applyFont="1" applyFill="1" applyBorder="1" applyAlignment="1">
      <alignment horizontal="center" vertical="center"/>
      <protection/>
    </xf>
    <xf numFmtId="41" fontId="12" fillId="0" borderId="7" xfId="22" applyNumberFormat="1" applyFont="1" applyFill="1" applyBorder="1" applyAlignment="1">
      <alignment horizontal="center" vertical="center"/>
      <protection/>
    </xf>
    <xf numFmtId="41" fontId="12" fillId="0" borderId="16" xfId="22" applyNumberFormat="1" applyFont="1" applyFill="1" applyBorder="1" applyAlignment="1">
      <alignment horizontal="center" vertical="center"/>
      <protection/>
    </xf>
    <xf numFmtId="41" fontId="4" fillId="0" borderId="5"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41" fontId="4" fillId="0" borderId="16" xfId="22" applyNumberFormat="1"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7" xfId="22" applyNumberFormat="1" applyFont="1" applyFill="1" applyBorder="1" applyAlignment="1">
      <alignment vertical="center"/>
      <protection/>
    </xf>
    <xf numFmtId="41" fontId="3" fillId="0" borderId="0" xfId="22" applyNumberFormat="1"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7" xfId="22" applyNumberFormat="1" applyFont="1" applyFill="1" applyBorder="1" applyAlignment="1">
      <alignment horizontal="center" vertical="center"/>
      <protection/>
    </xf>
    <xf numFmtId="41" fontId="4" fillId="0" borderId="15" xfId="22" applyNumberFormat="1" applyFont="1" applyFill="1" applyBorder="1" applyAlignment="1">
      <alignment vertical="center"/>
      <protection/>
    </xf>
    <xf numFmtId="41" fontId="4" fillId="0" borderId="7" xfId="0" applyNumberFormat="1" applyFont="1" applyFill="1" applyBorder="1" applyAlignment="1">
      <alignment/>
    </xf>
    <xf numFmtId="41" fontId="4" fillId="0" borderId="1" xfId="0" applyNumberFormat="1" applyFont="1" applyFill="1" applyBorder="1" applyAlignment="1">
      <alignment/>
    </xf>
    <xf numFmtId="41" fontId="3" fillId="0" borderId="18" xfId="22" applyNumberFormat="1" applyFont="1" applyFill="1" applyBorder="1" applyAlignment="1">
      <alignment vertical="center"/>
      <protection/>
    </xf>
    <xf numFmtId="41" fontId="3" fillId="0" borderId="15" xfId="22" applyNumberFormat="1" applyFont="1" applyFill="1" applyBorder="1" applyAlignment="1">
      <alignment vertical="center"/>
      <protection/>
    </xf>
    <xf numFmtId="181" fontId="3" fillId="0" borderId="4" xfId="22" applyNumberFormat="1" applyFont="1" applyFill="1" applyBorder="1" applyAlignment="1">
      <alignment vertical="center"/>
      <protection/>
    </xf>
    <xf numFmtId="181" fontId="3" fillId="0" borderId="15" xfId="22" applyNumberFormat="1" applyFont="1" applyFill="1" applyBorder="1" applyAlignment="1">
      <alignment vertical="center"/>
      <protection/>
    </xf>
    <xf numFmtId="181" fontId="3" fillId="0" borderId="7" xfId="22" applyNumberFormat="1" applyFont="1" applyFill="1" applyBorder="1" applyAlignment="1">
      <alignment vertical="center"/>
      <protection/>
    </xf>
    <xf numFmtId="43" fontId="3" fillId="0" borderId="7" xfId="15" applyFont="1" applyFill="1" applyBorder="1" applyAlignment="1">
      <alignment horizontal="center" vertical="center"/>
    </xf>
    <xf numFmtId="181" fontId="3" fillId="0" borderId="1" xfId="22" applyNumberFormat="1" applyFont="1" applyFill="1" applyBorder="1" applyAlignment="1">
      <alignment horizontal="right" vertical="center"/>
      <protection/>
    </xf>
    <xf numFmtId="41" fontId="4" fillId="0" borderId="4" xfId="22" applyNumberFormat="1" applyFont="1" applyFill="1" applyBorder="1" applyAlignment="1">
      <alignment horizontal="right" vertical="center"/>
      <protection/>
    </xf>
    <xf numFmtId="0" fontId="13" fillId="0" borderId="0" xfId="0" applyFont="1" applyFill="1" applyAlignment="1">
      <alignment/>
    </xf>
    <xf numFmtId="0" fontId="4" fillId="0" borderId="0" xfId="0" applyFont="1" applyFill="1" applyBorder="1" applyAlignment="1">
      <alignment horizontal="justify" vertical="justify" wrapText="1"/>
    </xf>
    <xf numFmtId="178" fontId="4" fillId="0" borderId="5" xfId="15" applyNumberFormat="1" applyFont="1" applyFill="1" applyBorder="1" applyAlignment="1">
      <alignment horizontal="left"/>
    </xf>
    <xf numFmtId="178" fontId="4" fillId="0" borderId="5" xfId="15" applyNumberFormat="1" applyFont="1" applyFill="1" applyBorder="1" applyAlignment="1">
      <alignment horizontal="center"/>
    </xf>
    <xf numFmtId="178" fontId="4" fillId="0" borderId="1" xfId="15" applyNumberFormat="1" applyFont="1" applyFill="1" applyBorder="1" applyAlignment="1">
      <alignment horizontal="center"/>
    </xf>
    <xf numFmtId="49" fontId="12" fillId="0" borderId="6" xfId="22" applyNumberFormat="1" applyFont="1" applyFill="1" applyBorder="1" applyAlignment="1">
      <alignment horizontal="center" vertical="center"/>
      <protection/>
    </xf>
    <xf numFmtId="49" fontId="12" fillId="0" borderId="14" xfId="22" applyNumberFormat="1" applyFont="1" applyFill="1" applyBorder="1" applyAlignment="1">
      <alignment horizontal="center" vertical="center"/>
      <protection/>
    </xf>
    <xf numFmtId="49" fontId="12" fillId="0" borderId="7" xfId="22" applyNumberFormat="1" applyFont="1" applyFill="1" applyBorder="1" applyAlignment="1">
      <alignment horizontal="center" vertical="center"/>
      <protection/>
    </xf>
    <xf numFmtId="49" fontId="12" fillId="0" borderId="15" xfId="22" applyNumberFormat="1" applyFont="1" applyFill="1" applyBorder="1" applyAlignment="1">
      <alignment horizontal="center" vertical="center"/>
      <protection/>
    </xf>
    <xf numFmtId="14" fontId="12" fillId="0" borderId="7" xfId="22" applyNumberFormat="1" applyFont="1" applyFill="1" applyBorder="1" applyAlignment="1">
      <alignment horizontal="center" vertical="center"/>
      <protection/>
    </xf>
    <xf numFmtId="0" fontId="4" fillId="0" borderId="0" xfId="0" applyFont="1" applyFill="1" applyAlignment="1" applyProtection="1">
      <alignment horizontal="justify" vertical="center"/>
      <protection locked="0"/>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14" xfId="22" applyNumberFormat="1" applyFont="1" applyFill="1" applyBorder="1" applyAlignment="1">
      <alignment vertical="center"/>
      <protection/>
    </xf>
    <xf numFmtId="41" fontId="3" fillId="0" borderId="6" xfId="22" applyNumberFormat="1" applyFont="1" applyFill="1" applyBorder="1" applyAlignment="1">
      <alignment vertical="center"/>
      <protection/>
    </xf>
    <xf numFmtId="41" fontId="4" fillId="0" borderId="7" xfId="22" applyNumberFormat="1" applyFont="1" applyFill="1" applyBorder="1" applyAlignment="1">
      <alignment vertical="center"/>
      <protection/>
    </xf>
    <xf numFmtId="41" fontId="4" fillId="0" borderId="0" xfId="22" applyNumberFormat="1" applyFont="1" applyFill="1" applyBorder="1" applyAlignment="1">
      <alignment vertical="center"/>
      <protection/>
    </xf>
    <xf numFmtId="41" fontId="3" fillId="0" borderId="19" xfId="22" applyNumberFormat="1" applyFont="1" applyFill="1" applyBorder="1" applyAlignment="1">
      <alignment vertical="center"/>
      <protection/>
    </xf>
    <xf numFmtId="41" fontId="3" fillId="0" borderId="20" xfId="22" applyNumberFormat="1" applyFont="1" applyFill="1" applyBorder="1" applyAlignment="1">
      <alignment vertical="center"/>
      <protection/>
    </xf>
    <xf numFmtId="41" fontId="4" fillId="0" borderId="0" xfId="22" applyNumberFormat="1" applyFont="1" applyFill="1" applyAlignment="1">
      <alignment vertical="center"/>
      <protection/>
    </xf>
    <xf numFmtId="0" fontId="4" fillId="0" borderId="0" xfId="0" applyFont="1" applyFill="1" applyBorder="1" applyAlignment="1" quotePrefix="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right"/>
    </xf>
    <xf numFmtId="43" fontId="3" fillId="0" borderId="0" xfId="15" applyNumberFormat="1" applyFont="1" applyFill="1" applyBorder="1" applyAlignment="1">
      <alignment vertical="center"/>
    </xf>
    <xf numFmtId="178" fontId="4" fillId="0" borderId="8" xfId="15" applyNumberFormat="1" applyFont="1" applyFill="1" applyBorder="1" applyAlignment="1">
      <alignment horizontal="left" wrapText="1"/>
    </xf>
    <xf numFmtId="178" fontId="4" fillId="0" borderId="2" xfId="15" applyNumberFormat="1" applyFont="1" applyFill="1" applyBorder="1" applyAlignment="1">
      <alignment horizontal="left" wrapText="1"/>
    </xf>
    <xf numFmtId="0" fontId="4" fillId="0" borderId="0" xfId="0" applyFont="1" applyFill="1" applyAlignment="1" applyProtection="1">
      <alignment horizontal="justify" vertical="justify" wrapText="1"/>
      <protection locked="0"/>
    </xf>
    <xf numFmtId="0" fontId="4" fillId="0" borderId="0" xfId="0" applyFont="1" applyFill="1" applyAlignment="1" applyProtection="1">
      <alignment vertical="justify" wrapText="1"/>
      <protection locked="0"/>
    </xf>
    <xf numFmtId="0" fontId="3" fillId="0" borderId="0" xfId="0" applyFont="1" applyFill="1" applyAlignment="1">
      <alignment vertical="center"/>
    </xf>
    <xf numFmtId="178" fontId="4" fillId="0" borderId="10" xfId="15" applyNumberFormat="1" applyFont="1" applyFill="1" applyBorder="1" applyAlignment="1">
      <alignment/>
    </xf>
    <xf numFmtId="178" fontId="4" fillId="0" borderId="10" xfId="15" applyNumberFormat="1" applyFont="1" applyFill="1" applyBorder="1" applyAlignment="1">
      <alignment horizontal="center"/>
    </xf>
    <xf numFmtId="41" fontId="4" fillId="0" borderId="0" xfId="15" applyNumberFormat="1" applyFont="1" applyFill="1" applyAlignment="1">
      <alignment/>
    </xf>
    <xf numFmtId="178" fontId="4" fillId="0" borderId="10" xfId="15" applyNumberFormat="1" applyFont="1" applyFill="1" applyBorder="1" applyAlignment="1">
      <alignment horizontal="left" vertical="top"/>
    </xf>
    <xf numFmtId="178" fontId="4" fillId="0" borderId="10" xfId="15" applyNumberFormat="1" applyFont="1" applyFill="1" applyBorder="1" applyAlignment="1">
      <alignment horizontal="center" vertical="top"/>
    </xf>
    <xf numFmtId="178" fontId="4" fillId="0" borderId="0" xfId="15" applyNumberFormat="1" applyFont="1" applyFill="1" applyBorder="1" applyAlignment="1">
      <alignment horizontal="center" vertical="top"/>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0" fontId="0" fillId="0" borderId="0" xfId="0" applyFont="1" applyFill="1" applyAlignment="1">
      <alignment horizontal="justify" wrapText="1"/>
    </xf>
    <xf numFmtId="41" fontId="4" fillId="0" borderId="1" xfId="22" applyNumberFormat="1" applyFont="1" applyFill="1" applyBorder="1" applyAlignment="1">
      <alignment horizontal="right" vertical="center"/>
      <protection/>
    </xf>
    <xf numFmtId="41" fontId="3" fillId="0" borderId="18" xfId="22" applyNumberFormat="1" applyFont="1" applyFill="1" applyBorder="1" applyAlignment="1">
      <alignment horizontal="center" vertical="center"/>
      <protection/>
    </xf>
    <xf numFmtId="43" fontId="4" fillId="0" borderId="5" xfId="15" applyNumberFormat="1" applyFont="1" applyFill="1" applyBorder="1" applyAlignment="1">
      <alignment horizontal="center"/>
    </xf>
    <xf numFmtId="43" fontId="4" fillId="0" borderId="1" xfId="15" applyNumberFormat="1" applyFont="1" applyFill="1" applyBorder="1" applyAlignment="1">
      <alignment horizontal="center"/>
    </xf>
    <xf numFmtId="0" fontId="14" fillId="0" borderId="0" xfId="0" applyFont="1" applyFill="1" applyBorder="1" applyAlignment="1">
      <alignment vertical="justify" wrapText="1"/>
    </xf>
    <xf numFmtId="178" fontId="4" fillId="0" borderId="0" xfId="15" applyNumberFormat="1" applyFont="1" applyFill="1" applyBorder="1" applyAlignment="1">
      <alignment vertical="justify" wrapText="1"/>
    </xf>
    <xf numFmtId="178" fontId="4" fillId="0" borderId="0" xfId="15" applyNumberFormat="1" applyFont="1" applyFill="1" applyBorder="1" applyAlignment="1">
      <alignment horizontal="justify" vertical="justify" wrapText="1"/>
    </xf>
    <xf numFmtId="178" fontId="4" fillId="0" borderId="0" xfId="15" applyNumberFormat="1" applyFont="1" applyFill="1" applyAlignment="1">
      <alignment vertical="justify" wrapText="1"/>
    </xf>
    <xf numFmtId="178" fontId="4" fillId="0" borderId="9" xfId="15" applyNumberFormat="1" applyFont="1" applyFill="1" applyBorder="1" applyAlignment="1">
      <alignment vertical="justify" wrapText="1"/>
    </xf>
    <xf numFmtId="178" fontId="4" fillId="0" borderId="10" xfId="15" applyNumberFormat="1" applyFont="1" applyFill="1" applyBorder="1" applyAlignment="1">
      <alignment horizontal="justify" vertical="justify" wrapText="1"/>
    </xf>
    <xf numFmtId="178" fontId="4" fillId="0" borderId="0" xfId="15" applyNumberFormat="1" applyFont="1" applyFill="1" applyBorder="1" applyAlignment="1">
      <alignment horizontal="center" vertical="justify" wrapText="1"/>
    </xf>
    <xf numFmtId="0" fontId="10" fillId="0" borderId="0" xfId="0" applyFont="1" applyFill="1" applyAlignment="1">
      <alignment/>
    </xf>
    <xf numFmtId="0" fontId="4" fillId="0" borderId="8" xfId="0" applyFont="1" applyFill="1" applyBorder="1" applyAlignment="1">
      <alignment horizontal="justify" vertical="justify"/>
    </xf>
    <xf numFmtId="0" fontId="4" fillId="0" borderId="11" xfId="0" applyFont="1" applyFill="1" applyBorder="1" applyAlignment="1">
      <alignment horizontal="justify" vertical="justify"/>
    </xf>
    <xf numFmtId="0" fontId="4" fillId="0" borderId="17" xfId="0" applyFont="1" applyFill="1" applyBorder="1" applyAlignment="1">
      <alignment horizontal="justify" vertical="justify"/>
    </xf>
    <xf numFmtId="0" fontId="4" fillId="0" borderId="3" xfId="0" applyFont="1" applyFill="1" applyBorder="1" applyAlignment="1">
      <alignment horizontal="justify" vertical="justify" wrapText="1"/>
    </xf>
    <xf numFmtId="0" fontId="4" fillId="0" borderId="12" xfId="0" applyFont="1" applyFill="1" applyBorder="1" applyAlignment="1">
      <alignment horizontal="justify" vertical="justify" wrapText="1"/>
    </xf>
    <xf numFmtId="0" fontId="4" fillId="0" borderId="14" xfId="0" applyFont="1" applyFill="1" applyBorder="1" applyAlignment="1">
      <alignment horizontal="justify" vertical="justify" wrapText="1"/>
    </xf>
    <xf numFmtId="0" fontId="3" fillId="0" borderId="0" xfId="0" applyFont="1" applyFill="1" applyBorder="1" applyAlignment="1">
      <alignment horizontal="left" vertical="top" wrapText="1"/>
    </xf>
    <xf numFmtId="41" fontId="4" fillId="0" borderId="0" xfId="0" applyNumberFormat="1" applyFont="1" applyFill="1" applyBorder="1" applyAlignment="1">
      <alignment horizontal="center" vertical="top" wrapText="1"/>
    </xf>
    <xf numFmtId="0" fontId="4" fillId="0" borderId="15" xfId="0" applyFont="1" applyFill="1" applyBorder="1" applyAlignment="1">
      <alignment/>
    </xf>
    <xf numFmtId="41" fontId="4" fillId="0" borderId="11" xfId="0" applyNumberFormat="1" applyFont="1" applyFill="1" applyBorder="1" applyAlignment="1">
      <alignment horizontal="left" vertical="top" wrapText="1" indent="1"/>
    </xf>
    <xf numFmtId="0" fontId="4" fillId="0" borderId="17" xfId="0" applyFont="1" applyFill="1" applyBorder="1" applyAlignment="1">
      <alignment/>
    </xf>
    <xf numFmtId="41" fontId="3" fillId="0" borderId="3" xfId="0" applyNumberFormat="1" applyFont="1" applyFill="1" applyBorder="1" applyAlignment="1">
      <alignment horizontal="center" vertical="top" wrapText="1"/>
    </xf>
    <xf numFmtId="0" fontId="4" fillId="0" borderId="14" xfId="0" applyFont="1" applyFill="1" applyBorder="1" applyAlignment="1">
      <alignment wrapText="1"/>
    </xf>
    <xf numFmtId="41" fontId="4" fillId="0" borderId="8" xfId="0" applyNumberFormat="1" applyFont="1" applyFill="1" applyBorder="1" applyAlignment="1">
      <alignment vertical="top" wrapText="1"/>
    </xf>
    <xf numFmtId="0" fontId="4" fillId="0" borderId="17" xfId="0" applyFont="1" applyFill="1" applyBorder="1" applyAlignment="1">
      <alignment wrapText="1"/>
    </xf>
    <xf numFmtId="0" fontId="4" fillId="0" borderId="11" xfId="0" applyFont="1" applyFill="1" applyBorder="1" applyAlignment="1">
      <alignment horizontal="justify" vertical="justify" wrapText="1"/>
    </xf>
    <xf numFmtId="0" fontId="4" fillId="0" borderId="17" xfId="0" applyFont="1" applyFill="1" applyBorder="1" applyAlignment="1">
      <alignment horizontal="justify" vertical="justify" wrapText="1"/>
    </xf>
    <xf numFmtId="0" fontId="4" fillId="0" borderId="0" xfId="0" applyFont="1" applyFill="1" applyAlignment="1">
      <alignment horizontal="justify" vertical="justify"/>
    </xf>
    <xf numFmtId="0" fontId="4" fillId="0" borderId="0" xfId="0" applyFont="1" applyFill="1" applyAlignment="1">
      <alignment horizontal="left" vertical="justify" wrapText="1"/>
    </xf>
    <xf numFmtId="0" fontId="4" fillId="0" borderId="0" xfId="0" applyFont="1" applyFill="1" applyBorder="1" applyAlignment="1">
      <alignment horizontal="left" vertical="justify" wrapText="1"/>
    </xf>
    <xf numFmtId="0" fontId="4" fillId="0" borderId="4" xfId="0" applyFont="1" applyFill="1" applyBorder="1" applyAlignment="1" quotePrefix="1">
      <alignment horizontal="justify" vertical="justify" wrapText="1"/>
    </xf>
    <xf numFmtId="0" fontId="4" fillId="0" borderId="0" xfId="0" applyFont="1" applyFill="1" applyBorder="1" applyAlignment="1" quotePrefix="1">
      <alignment horizontal="justify" vertical="justify" wrapText="1"/>
    </xf>
    <xf numFmtId="0" fontId="4" fillId="0" borderId="15" xfId="0" applyFont="1" applyFill="1" applyBorder="1" applyAlignment="1" quotePrefix="1">
      <alignment horizontal="justify" vertical="justify" wrapText="1"/>
    </xf>
    <xf numFmtId="0" fontId="9" fillId="0" borderId="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justify" vertical="justify" wrapText="1"/>
    </xf>
    <xf numFmtId="41" fontId="4" fillId="0" borderId="9" xfId="0" applyNumberFormat="1" applyFont="1" applyFill="1" applyBorder="1" applyAlignment="1">
      <alignment horizontal="center" vertical="top" wrapText="1"/>
    </xf>
    <xf numFmtId="0" fontId="4" fillId="0" borderId="16" xfId="0" applyFont="1" applyFill="1" applyBorder="1" applyAlignment="1">
      <alignment/>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ont="1" applyFill="1" applyAlignment="1">
      <alignment horizontal="justify" vertical="center" wrapText="1"/>
    </xf>
    <xf numFmtId="49" fontId="3" fillId="0" borderId="8" xfId="22" applyNumberFormat="1" applyFont="1" applyFill="1" applyBorder="1" applyAlignment="1">
      <alignment horizontal="center" vertical="center"/>
      <protection/>
    </xf>
    <xf numFmtId="49" fontId="3" fillId="0" borderId="17" xfId="22" applyNumberFormat="1" applyFont="1" applyFill="1" applyBorder="1" applyAlignment="1">
      <alignment horizontal="center" vertical="center"/>
      <protection/>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xf>
    <xf numFmtId="0" fontId="4" fillId="0" borderId="0" xfId="0" applyFont="1" applyFill="1" applyAlignment="1">
      <alignment horizontal="center" vertical="top" wrapText="1"/>
    </xf>
    <xf numFmtId="0" fontId="3" fillId="0" borderId="0" xfId="0" applyFont="1" applyFill="1" applyAlignment="1">
      <alignment horizontal="center" vertical="center"/>
    </xf>
    <xf numFmtId="0" fontId="4" fillId="0" borderId="0" xfId="0" applyFont="1" applyAlignment="1">
      <alignment horizontal="justify" wrapText="1"/>
    </xf>
    <xf numFmtId="0" fontId="3" fillId="0" borderId="0" xfId="0" applyFont="1" applyFill="1" applyBorder="1" applyAlignment="1">
      <alignment horizontal="center" vertical="center"/>
    </xf>
    <xf numFmtId="0" fontId="0" fillId="0" borderId="0" xfId="0" applyFill="1" applyAlignment="1">
      <alignment horizontal="justify" wrapText="1"/>
    </xf>
    <xf numFmtId="0" fontId="4" fillId="0" borderId="8" xfId="0" applyFont="1" applyFill="1" applyBorder="1" applyAlignment="1">
      <alignment horizontal="justify" vertical="justify" wrapText="1"/>
    </xf>
    <xf numFmtId="0" fontId="8" fillId="0" borderId="0" xfId="0" applyFont="1" applyFill="1" applyAlignment="1">
      <alignment horizontal="justify" vertical="justify" wrapText="1"/>
    </xf>
    <xf numFmtId="41" fontId="3" fillId="0" borderId="12"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9" xfId="0" applyNumberFormat="1" applyFont="1" applyFill="1" applyBorder="1" applyAlignment="1">
      <alignment horizontal="center" vertical="top" wrapText="1"/>
    </xf>
    <xf numFmtId="41" fontId="3" fillId="0" borderId="16" xfId="0" applyNumberFormat="1" applyFont="1" applyFill="1" applyBorder="1" applyAlignment="1">
      <alignment horizontal="center" vertical="top" wrapText="1"/>
    </xf>
    <xf numFmtId="0" fontId="3" fillId="0" borderId="0" xfId="0" applyFont="1" applyFill="1" applyAlignment="1">
      <alignment horizontal="left" vertical="top" wrapText="1"/>
    </xf>
    <xf numFmtId="0" fontId="4" fillId="0" borderId="0" xfId="0" applyFont="1" applyFill="1" applyBorder="1" applyAlignment="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xf>
    <xf numFmtId="0" fontId="3" fillId="0" borderId="0" xfId="0"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justify" vertical="top" wrapText="1"/>
    </xf>
    <xf numFmtId="0" fontId="4" fillId="0" borderId="0" xfId="0" applyNumberFormat="1" applyFont="1" applyFill="1" applyAlignment="1">
      <alignment horizontal="justify" vertical="justify" wrapText="1"/>
    </xf>
    <xf numFmtId="0" fontId="4"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NumberFormat="1" applyFont="1" applyFill="1" applyAlignment="1">
      <alignment horizontal="left" vertical="top" wrapText="1"/>
    </xf>
    <xf numFmtId="0" fontId="4" fillId="0" borderId="0" xfId="0" applyFont="1" applyFill="1" applyAlignment="1">
      <alignment wrapText="1"/>
    </xf>
    <xf numFmtId="0" fontId="4" fillId="0" borderId="0" xfId="0" applyNumberFormat="1" applyFont="1" applyFill="1" applyAlignment="1">
      <alignment horizontal="justify" vertical="top" wrapText="1"/>
    </xf>
    <xf numFmtId="0" fontId="4" fillId="0" borderId="0" xfId="0" applyFont="1" applyFill="1" applyAlignment="1" applyProtection="1">
      <alignment horizontal="justify" wrapText="1"/>
      <protection/>
    </xf>
    <xf numFmtId="0" fontId="4" fillId="0" borderId="0" xfId="0" applyFont="1" applyFill="1" applyBorder="1" applyAlignment="1">
      <alignment horizontal="justify" vertical="center" wrapText="1"/>
    </xf>
    <xf numFmtId="0" fontId="4" fillId="0" borderId="0" xfId="0" applyFont="1" applyFill="1" applyAlignment="1" applyProtection="1">
      <alignment horizontal="justify" vertical="justify" wrapText="1"/>
      <protection/>
    </xf>
    <xf numFmtId="0" fontId="4" fillId="0" borderId="0" xfId="0" applyFont="1" applyFill="1" applyAlignment="1">
      <alignment vertical="top" wrapText="1"/>
    </xf>
    <xf numFmtId="0" fontId="3" fillId="0" borderId="0" xfId="0" applyFont="1" applyFill="1" applyAlignment="1" applyProtection="1">
      <alignment vertical="justify" wrapText="1"/>
      <protection/>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7" xfId="0" applyFont="1" applyFill="1" applyBorder="1" applyAlignment="1">
      <alignment/>
    </xf>
    <xf numFmtId="0" fontId="4" fillId="0" borderId="0" xfId="0" applyFont="1" applyFill="1" applyAlignment="1" applyProtection="1">
      <alignment horizontal="justify" vertical="justify" wrapText="1"/>
      <protection locked="0"/>
    </xf>
    <xf numFmtId="0" fontId="5" fillId="0" borderId="0" xfId="0" applyFont="1" applyFill="1" applyAlignment="1">
      <alignment horizontal="left" wrapText="1"/>
    </xf>
    <xf numFmtId="0" fontId="4" fillId="0" borderId="0" xfId="0" applyFont="1" applyFill="1" applyAlignment="1" applyProtection="1">
      <alignment horizontal="justify"/>
      <protection/>
    </xf>
    <xf numFmtId="0" fontId="4" fillId="0" borderId="0" xfId="0" applyFont="1" applyFill="1" applyAlignment="1">
      <alignment horizontal="justify" wrapText="1"/>
    </xf>
    <xf numFmtId="0" fontId="10" fillId="0" borderId="0" xfId="0" applyFont="1" applyFill="1" applyAlignment="1">
      <alignment horizontal="left" vertical="top" wrapText="1"/>
    </xf>
    <xf numFmtId="0" fontId="4" fillId="0" borderId="0" xfId="0" applyFont="1" applyFill="1" applyAlignment="1" applyProtection="1">
      <alignment horizontal="justify" vertical="center"/>
      <protection locked="0"/>
    </xf>
    <xf numFmtId="41" fontId="4" fillId="0" borderId="12" xfId="0" applyNumberFormat="1" applyFont="1" applyFill="1" applyBorder="1" applyAlignment="1">
      <alignment horizontal="center" vertical="top" wrapText="1"/>
    </xf>
    <xf numFmtId="0" fontId="4" fillId="0" borderId="14"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05050"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12</xdr:row>
      <xdr:rowOff>104775</xdr:rowOff>
    </xdr:from>
    <xdr:to>
      <xdr:col>11</xdr:col>
      <xdr:colOff>0</xdr:colOff>
      <xdr:row>12</xdr:row>
      <xdr:rowOff>104775</xdr:rowOff>
    </xdr:to>
    <xdr:sp>
      <xdr:nvSpPr>
        <xdr:cNvPr id="1" name="Line 1"/>
        <xdr:cNvSpPr>
          <a:spLocks/>
        </xdr:cNvSpPr>
      </xdr:nvSpPr>
      <xdr:spPr>
        <a:xfrm>
          <a:off x="7286625" y="2428875"/>
          <a:ext cx="2276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95250</xdr:rowOff>
    </xdr:from>
    <xdr:to>
      <xdr:col>7</xdr:col>
      <xdr:colOff>295275</xdr:colOff>
      <xdr:row>12</xdr:row>
      <xdr:rowOff>104775</xdr:rowOff>
    </xdr:to>
    <xdr:sp>
      <xdr:nvSpPr>
        <xdr:cNvPr id="2" name="Line 2"/>
        <xdr:cNvSpPr>
          <a:spLocks/>
        </xdr:cNvSpPr>
      </xdr:nvSpPr>
      <xdr:spPr>
        <a:xfrm flipV="1">
          <a:off x="4295775" y="2419350"/>
          <a:ext cx="22955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4543425" y="381000"/>
          <a:ext cx="1600200" cy="352425"/>
        </a:xfrm>
        <a:prstGeom prst="rect">
          <a:avLst/>
        </a:prstGeom>
        <a:noFill/>
        <a:ln w="9525" cmpd="sng">
          <a:noFill/>
        </a:ln>
      </xdr:spPr>
    </xdr:pic>
    <xdr:clientData/>
  </xdr:twoCellAnchor>
  <xdr:twoCellAnchor>
    <xdr:from>
      <xdr:col>7</xdr:col>
      <xdr:colOff>990600</xdr:colOff>
      <xdr:row>42</xdr:row>
      <xdr:rowOff>104775</xdr:rowOff>
    </xdr:from>
    <xdr:to>
      <xdr:col>11</xdr:col>
      <xdr:colOff>0</xdr:colOff>
      <xdr:row>42</xdr:row>
      <xdr:rowOff>104775</xdr:rowOff>
    </xdr:to>
    <xdr:sp>
      <xdr:nvSpPr>
        <xdr:cNvPr id="4" name="Line 8"/>
        <xdr:cNvSpPr>
          <a:spLocks/>
        </xdr:cNvSpPr>
      </xdr:nvSpPr>
      <xdr:spPr>
        <a:xfrm>
          <a:off x="7286625" y="8105775"/>
          <a:ext cx="2276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42</xdr:row>
      <xdr:rowOff>95250</xdr:rowOff>
    </xdr:from>
    <xdr:to>
      <xdr:col>7</xdr:col>
      <xdr:colOff>200025</xdr:colOff>
      <xdr:row>42</xdr:row>
      <xdr:rowOff>104775</xdr:rowOff>
    </xdr:to>
    <xdr:sp>
      <xdr:nvSpPr>
        <xdr:cNvPr id="5" name="Line 9"/>
        <xdr:cNvSpPr>
          <a:spLocks/>
        </xdr:cNvSpPr>
      </xdr:nvSpPr>
      <xdr:spPr>
        <a:xfrm flipV="1">
          <a:off x="4295775" y="8096250"/>
          <a:ext cx="220027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11</xdr:row>
      <xdr:rowOff>123825</xdr:rowOff>
    </xdr:from>
    <xdr:to>
      <xdr:col>12</xdr:col>
      <xdr:colOff>895350</xdr:colOff>
      <xdr:row>11</xdr:row>
      <xdr:rowOff>123825</xdr:rowOff>
    </xdr:to>
    <xdr:sp>
      <xdr:nvSpPr>
        <xdr:cNvPr id="6" name="Line 10"/>
        <xdr:cNvSpPr>
          <a:spLocks/>
        </xdr:cNvSpPr>
      </xdr:nvSpPr>
      <xdr:spPr>
        <a:xfrm>
          <a:off x="8953500" y="22479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3</xdr:col>
      <xdr:colOff>781050</xdr:colOff>
      <xdr:row>11</xdr:row>
      <xdr:rowOff>95250</xdr:rowOff>
    </xdr:to>
    <xdr:sp>
      <xdr:nvSpPr>
        <xdr:cNvPr id="7" name="Line 11"/>
        <xdr:cNvSpPr>
          <a:spLocks/>
        </xdr:cNvSpPr>
      </xdr:nvSpPr>
      <xdr:spPr>
        <a:xfrm flipH="1">
          <a:off x="3419475" y="221932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41</xdr:row>
      <xdr:rowOff>123825</xdr:rowOff>
    </xdr:from>
    <xdr:to>
      <xdr:col>12</xdr:col>
      <xdr:colOff>895350</xdr:colOff>
      <xdr:row>41</xdr:row>
      <xdr:rowOff>123825</xdr:rowOff>
    </xdr:to>
    <xdr:sp>
      <xdr:nvSpPr>
        <xdr:cNvPr id="8" name="Line 12"/>
        <xdr:cNvSpPr>
          <a:spLocks/>
        </xdr:cNvSpPr>
      </xdr:nvSpPr>
      <xdr:spPr>
        <a:xfrm>
          <a:off x="8953500" y="79248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41</xdr:row>
      <xdr:rowOff>123825</xdr:rowOff>
    </xdr:from>
    <xdr:to>
      <xdr:col>3</xdr:col>
      <xdr:colOff>819150</xdr:colOff>
      <xdr:row>41</xdr:row>
      <xdr:rowOff>123825</xdr:rowOff>
    </xdr:to>
    <xdr:sp>
      <xdr:nvSpPr>
        <xdr:cNvPr id="9" name="Line 13"/>
        <xdr:cNvSpPr>
          <a:spLocks/>
        </xdr:cNvSpPr>
      </xdr:nvSpPr>
      <xdr:spPr>
        <a:xfrm flipH="1">
          <a:off x="3438525" y="7924800"/>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7</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3152775"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61"/>
  <sheetViews>
    <sheetView tabSelected="1" zoomScaleSheetLayoutView="100" workbookViewId="0" topLeftCell="A1">
      <selection activeCell="A1" sqref="A1"/>
    </sheetView>
  </sheetViews>
  <sheetFormatPr defaultColWidth="9.140625" defaultRowHeight="12.75"/>
  <cols>
    <col min="1" max="1" width="30.57421875" style="22" customWidth="1"/>
    <col min="2" max="2" width="15.140625" style="253" customWidth="1"/>
    <col min="3" max="3" width="17.7109375" style="253" customWidth="1"/>
    <col min="4" max="4" width="15.140625" style="253" customWidth="1"/>
    <col min="5" max="5" width="17.140625" style="253" customWidth="1"/>
    <col min="6" max="6" width="10.57421875" style="22" bestFit="1" customWidth="1"/>
    <col min="7" max="16384" width="9.140625" style="22" customWidth="1"/>
  </cols>
  <sheetData>
    <row r="2" ht="15.75"/>
    <row r="3" ht="15.75"/>
    <row r="4" ht="15.75"/>
    <row r="6" spans="1:5" ht="15.75">
      <c r="A6" s="358" t="s">
        <v>102</v>
      </c>
      <c r="B6" s="358"/>
      <c r="C6" s="358"/>
      <c r="D6" s="358"/>
      <c r="E6" s="358"/>
    </row>
    <row r="7" spans="1:5" ht="15.75">
      <c r="A7" s="359" t="s">
        <v>0</v>
      </c>
      <c r="B7" s="359"/>
      <c r="C7" s="359"/>
      <c r="D7" s="359"/>
      <c r="E7" s="359"/>
    </row>
    <row r="8" spans="1:5" ht="15.75">
      <c r="A8" s="360" t="s">
        <v>86</v>
      </c>
      <c r="B8" s="360"/>
      <c r="C8" s="360"/>
      <c r="D8" s="360"/>
      <c r="E8" s="360"/>
    </row>
    <row r="9" spans="1:5" ht="15.75">
      <c r="A9" s="360" t="s">
        <v>261</v>
      </c>
      <c r="B9" s="360"/>
      <c r="C9" s="360"/>
      <c r="D9" s="360"/>
      <c r="E9" s="360"/>
    </row>
    <row r="10" spans="2:5" ht="15.75">
      <c r="B10" s="22"/>
      <c r="C10" s="22"/>
      <c r="D10" s="22"/>
      <c r="E10" s="22"/>
    </row>
    <row r="11" spans="1:5" ht="15.75">
      <c r="A11" s="11"/>
      <c r="B11" s="364" t="s">
        <v>24</v>
      </c>
      <c r="C11" s="365"/>
      <c r="D11" s="364" t="s">
        <v>25</v>
      </c>
      <c r="E11" s="365"/>
    </row>
    <row r="12" spans="1:5" ht="15.75">
      <c r="A12" s="12"/>
      <c r="B12" s="284" t="s">
        <v>87</v>
      </c>
      <c r="C12" s="284" t="s">
        <v>88</v>
      </c>
      <c r="D12" s="285" t="s">
        <v>87</v>
      </c>
      <c r="E12" s="284" t="s">
        <v>88</v>
      </c>
    </row>
    <row r="13" spans="1:5" ht="15.75">
      <c r="A13" s="12"/>
      <c r="B13" s="286" t="s">
        <v>33</v>
      </c>
      <c r="C13" s="286" t="s">
        <v>89</v>
      </c>
      <c r="D13" s="287" t="s">
        <v>34</v>
      </c>
      <c r="E13" s="286" t="s">
        <v>90</v>
      </c>
    </row>
    <row r="14" spans="1:5" ht="15.75">
      <c r="A14" s="12"/>
      <c r="B14" s="288">
        <v>39082</v>
      </c>
      <c r="C14" s="288">
        <v>38717</v>
      </c>
      <c r="D14" s="288">
        <v>39082</v>
      </c>
      <c r="E14" s="288">
        <v>38717</v>
      </c>
    </row>
    <row r="15" spans="1:5" ht="15.75">
      <c r="A15" s="13"/>
      <c r="B15" s="257" t="s">
        <v>7</v>
      </c>
      <c r="C15" s="258" t="s">
        <v>7</v>
      </c>
      <c r="D15" s="259" t="s">
        <v>7</v>
      </c>
      <c r="E15" s="257" t="s">
        <v>7</v>
      </c>
    </row>
    <row r="16" spans="1:6" ht="15.75">
      <c r="A16" s="14" t="s">
        <v>4</v>
      </c>
      <c r="B16" s="290">
        <v>27774</v>
      </c>
      <c r="C16" s="291">
        <v>24749</v>
      </c>
      <c r="D16" s="292">
        <v>93595</v>
      </c>
      <c r="E16" s="291">
        <v>86381</v>
      </c>
      <c r="F16" s="96"/>
    </row>
    <row r="17" spans="1:6" ht="15.75">
      <c r="A17" s="15" t="s">
        <v>243</v>
      </c>
      <c r="B17" s="260">
        <v>-14542</v>
      </c>
      <c r="C17" s="261">
        <v>-13012</v>
      </c>
      <c r="D17" s="262">
        <v>-47340</v>
      </c>
      <c r="E17" s="261">
        <v>-43677</v>
      </c>
      <c r="F17" s="96"/>
    </row>
    <row r="18" spans="1:6" s="198" customFormat="1" ht="15.75">
      <c r="A18" s="17" t="s">
        <v>241</v>
      </c>
      <c r="B18" s="263">
        <f>SUM(B16:B17)</f>
        <v>13232</v>
      </c>
      <c r="C18" s="263">
        <f>SUM(C16:C17)</f>
        <v>11737</v>
      </c>
      <c r="D18" s="263">
        <f>SUM(D16:D17)</f>
        <v>46255</v>
      </c>
      <c r="E18" s="293">
        <f>SUM(E16:E17)</f>
        <v>42704</v>
      </c>
      <c r="F18" s="197"/>
    </row>
    <row r="19" spans="1:6" s="198" customFormat="1" ht="15.75">
      <c r="A19" s="17"/>
      <c r="B19" s="263"/>
      <c r="C19" s="264"/>
      <c r="D19" s="265"/>
      <c r="E19" s="264"/>
      <c r="F19" s="197"/>
    </row>
    <row r="20" spans="1:6" s="198" customFormat="1" ht="15.75">
      <c r="A20" s="15" t="s">
        <v>242</v>
      </c>
      <c r="B20" s="266">
        <v>676</v>
      </c>
      <c r="C20" s="294">
        <v>363</v>
      </c>
      <c r="D20" s="295">
        <v>1342</v>
      </c>
      <c r="E20" s="294">
        <v>1908</v>
      </c>
      <c r="F20" s="197"/>
    </row>
    <row r="21" spans="1:6" ht="15.75">
      <c r="A21" s="15" t="s">
        <v>135</v>
      </c>
      <c r="B21" s="266">
        <v>-6831</v>
      </c>
      <c r="C21" s="267">
        <v>-6175</v>
      </c>
      <c r="D21" s="268">
        <v>-23574</v>
      </c>
      <c r="E21" s="267">
        <v>-22113</v>
      </c>
      <c r="F21" s="96"/>
    </row>
    <row r="22" spans="1:6" ht="15.75">
      <c r="A22" s="15" t="s">
        <v>136</v>
      </c>
      <c r="B22" s="266">
        <v>-2311</v>
      </c>
      <c r="C22" s="267">
        <v>-1654</v>
      </c>
      <c r="D22" s="268">
        <v>-8478</v>
      </c>
      <c r="E22" s="267">
        <v>-7326</v>
      </c>
      <c r="F22" s="96"/>
    </row>
    <row r="23" spans="1:6" ht="15.75">
      <c r="A23" s="15" t="s">
        <v>221</v>
      </c>
      <c r="B23" s="260">
        <v>783</v>
      </c>
      <c r="C23" s="261">
        <v>-98</v>
      </c>
      <c r="D23" s="262">
        <v>-611</v>
      </c>
      <c r="E23" s="261">
        <v>-1671</v>
      </c>
      <c r="F23" s="96"/>
    </row>
    <row r="24" spans="1:6" ht="4.5" customHeight="1">
      <c r="A24" s="15"/>
      <c r="B24" s="266"/>
      <c r="C24" s="267"/>
      <c r="D24" s="268"/>
      <c r="E24" s="267"/>
      <c r="F24" s="96"/>
    </row>
    <row r="25" spans="1:6" ht="15.75">
      <c r="A25" s="17" t="s">
        <v>222</v>
      </c>
      <c r="B25" s="263">
        <f>SUM(B18:B23)</f>
        <v>5549</v>
      </c>
      <c r="C25" s="263">
        <f>SUM(C18:C23)</f>
        <v>4173</v>
      </c>
      <c r="D25" s="263">
        <f>SUM(D18:D23)</f>
        <v>14934</v>
      </c>
      <c r="E25" s="264">
        <f>SUM(E18:E23)</f>
        <v>13502</v>
      </c>
      <c r="F25" s="236"/>
    </row>
    <row r="26" spans="1:6" ht="31.5">
      <c r="A26" s="248" t="s">
        <v>223</v>
      </c>
      <c r="B26" s="266">
        <v>0</v>
      </c>
      <c r="C26" s="266">
        <v>22</v>
      </c>
      <c r="D26" s="266">
        <v>0</v>
      </c>
      <c r="E26" s="294">
        <v>5092</v>
      </c>
      <c r="F26" s="219"/>
    </row>
    <row r="27" spans="1:6" ht="15.75">
      <c r="A27" s="195" t="s">
        <v>137</v>
      </c>
      <c r="B27" s="269">
        <v>-273</v>
      </c>
      <c r="C27" s="269">
        <v>-184</v>
      </c>
      <c r="D27" s="269">
        <v>-829</v>
      </c>
      <c r="E27" s="269">
        <v>-734</v>
      </c>
      <c r="F27" s="96"/>
    </row>
    <row r="28" spans="1:6" ht="15.75">
      <c r="A28" s="195" t="s">
        <v>310</v>
      </c>
      <c r="B28" s="269">
        <v>-2</v>
      </c>
      <c r="C28" s="269">
        <v>0</v>
      </c>
      <c r="D28" s="269">
        <v>-2</v>
      </c>
      <c r="E28" s="269">
        <v>0</v>
      </c>
      <c r="F28" s="96"/>
    </row>
    <row r="29" spans="1:6" ht="15.75">
      <c r="A29" s="195"/>
      <c r="B29" s="270"/>
      <c r="C29" s="270"/>
      <c r="D29" s="270"/>
      <c r="E29" s="270"/>
      <c r="F29" s="96"/>
    </row>
    <row r="30" spans="1:6" s="198" customFormat="1" ht="15.75">
      <c r="A30" s="196" t="s">
        <v>32</v>
      </c>
      <c r="B30" s="263">
        <f>SUM(B25:B28)</f>
        <v>5274</v>
      </c>
      <c r="C30" s="263">
        <f>SUM(C25:C28)</f>
        <v>4011</v>
      </c>
      <c r="D30" s="263">
        <f>SUM(D25:D28)</f>
        <v>14103</v>
      </c>
      <c r="E30" s="264">
        <f>SUM(E25:E28)</f>
        <v>17860</v>
      </c>
      <c r="F30" s="237"/>
    </row>
    <row r="31" spans="1:6" ht="15.75">
      <c r="A31" s="16" t="s">
        <v>154</v>
      </c>
      <c r="B31" s="266">
        <v>-1227</v>
      </c>
      <c r="C31" s="267">
        <v>-1258</v>
      </c>
      <c r="D31" s="268">
        <v>-3459</v>
      </c>
      <c r="E31" s="267">
        <v>-3259</v>
      </c>
      <c r="F31" s="96"/>
    </row>
    <row r="32" spans="1:6" ht="15.75">
      <c r="A32" s="16"/>
      <c r="B32" s="260"/>
      <c r="C32" s="261"/>
      <c r="D32" s="262"/>
      <c r="E32" s="261"/>
      <c r="F32" s="96"/>
    </row>
    <row r="33" spans="1:5" ht="16.5" thickBot="1">
      <c r="A33" s="17" t="s">
        <v>216</v>
      </c>
      <c r="B33" s="296">
        <f>SUM(B30:B31)</f>
        <v>4047</v>
      </c>
      <c r="C33" s="296">
        <f>SUM(C30:C31)</f>
        <v>2753</v>
      </c>
      <c r="D33" s="271">
        <f>SUM(D30:D31)</f>
        <v>10644</v>
      </c>
      <c r="E33" s="293">
        <f>SUM(E30:E31)</f>
        <v>14601</v>
      </c>
    </row>
    <row r="34" spans="1:6" ht="16.5" thickTop="1">
      <c r="A34" s="15"/>
      <c r="B34" s="266"/>
      <c r="C34" s="267"/>
      <c r="D34" s="268"/>
      <c r="E34" s="291"/>
      <c r="F34" s="96"/>
    </row>
    <row r="35" spans="1:6" ht="15.75">
      <c r="A35" s="17" t="s">
        <v>138</v>
      </c>
      <c r="B35" s="266"/>
      <c r="C35" s="267"/>
      <c r="D35" s="268"/>
      <c r="E35" s="267"/>
      <c r="F35" s="96"/>
    </row>
    <row r="36" spans="1:5" ht="15.75">
      <c r="A36" s="199" t="s">
        <v>155</v>
      </c>
      <c r="B36" s="294">
        <f>B33</f>
        <v>4047</v>
      </c>
      <c r="C36" s="267">
        <f>C33</f>
        <v>2753</v>
      </c>
      <c r="D36" s="294">
        <f>D33</f>
        <v>10644</v>
      </c>
      <c r="E36" s="267">
        <f>E33</f>
        <v>14601</v>
      </c>
    </row>
    <row r="37" spans="1:6" ht="15.75">
      <c r="A37" s="15" t="s">
        <v>26</v>
      </c>
      <c r="B37" s="278">
        <v>0</v>
      </c>
      <c r="C37" s="278">
        <v>0</v>
      </c>
      <c r="D37" s="278">
        <v>0</v>
      </c>
      <c r="E37" s="317">
        <v>0</v>
      </c>
      <c r="F37" s="134"/>
    </row>
    <row r="38" spans="1:5" ht="16.5" thickBot="1">
      <c r="A38" s="17"/>
      <c r="B38" s="271">
        <f>SUM(B36:B37)</f>
        <v>4047</v>
      </c>
      <c r="C38" s="297">
        <f>SUM(C36:C37)</f>
        <v>2753</v>
      </c>
      <c r="D38" s="297">
        <f>SUM(D36:D37)</f>
        <v>10644</v>
      </c>
      <c r="E38" s="318">
        <f>SUM(E36:E37)</f>
        <v>14601</v>
      </c>
    </row>
    <row r="39" spans="1:5" ht="16.5" thickTop="1">
      <c r="A39" s="15"/>
      <c r="B39" s="263"/>
      <c r="C39" s="267"/>
      <c r="D39" s="272"/>
      <c r="E39" s="267"/>
    </row>
    <row r="40" spans="1:5" ht="15.75">
      <c r="A40" s="15" t="s">
        <v>117</v>
      </c>
      <c r="B40" s="273"/>
      <c r="C40" s="267"/>
      <c r="D40" s="274"/>
      <c r="E40" s="267"/>
    </row>
    <row r="41" spans="1:5" ht="15.75">
      <c r="A41" s="15" t="s">
        <v>118</v>
      </c>
      <c r="B41" s="275">
        <f>+NOTES!G330</f>
        <v>6.0809364071087</v>
      </c>
      <c r="C41" s="276">
        <f>+NOTES!I330</f>
        <v>4.136739293764087</v>
      </c>
      <c r="D41" s="275">
        <f>+NOTES!K330</f>
        <v>15.993448756428219</v>
      </c>
      <c r="E41" s="276">
        <f>+NOTES!M330</f>
        <v>21.939894815927875</v>
      </c>
    </row>
    <row r="42" spans="1:5" ht="15.75">
      <c r="A42" s="56" t="s">
        <v>119</v>
      </c>
      <c r="B42" s="277">
        <f>NOTES!G345</f>
        <v>6.068444314488467</v>
      </c>
      <c r="C42" s="277" t="str">
        <f>NOTES!I345</f>
        <v>N/A</v>
      </c>
      <c r="D42" s="277">
        <f>NOTES!K345</f>
        <v>15.960593349003025</v>
      </c>
      <c r="E42" s="277" t="str">
        <f>NOTES!M345</f>
        <v>N/A</v>
      </c>
    </row>
    <row r="43" spans="1:5" ht="15.75">
      <c r="A43" s="57"/>
      <c r="B43" s="298"/>
      <c r="C43" s="298"/>
      <c r="D43" s="298"/>
      <c r="E43" s="298"/>
    </row>
    <row r="44" spans="1:5" ht="15.75">
      <c r="A44" s="57"/>
      <c r="B44" s="298"/>
      <c r="C44" s="298"/>
      <c r="D44" s="298"/>
      <c r="E44" s="298"/>
    </row>
    <row r="45" spans="1:5" ht="15.75">
      <c r="A45" s="362" t="s">
        <v>146</v>
      </c>
      <c r="B45" s="362"/>
      <c r="C45" s="362"/>
      <c r="D45" s="362"/>
      <c r="E45" s="362"/>
    </row>
    <row r="46" spans="1:5" ht="15.75">
      <c r="A46" s="363"/>
      <c r="B46" s="363"/>
      <c r="C46" s="363"/>
      <c r="D46" s="363"/>
      <c r="E46" s="363"/>
    </row>
    <row r="47" spans="1:5" ht="15.75">
      <c r="A47" s="57"/>
      <c r="B47" s="298"/>
      <c r="C47" s="298"/>
      <c r="D47" s="298"/>
      <c r="E47" s="298"/>
    </row>
    <row r="48" spans="1:5" ht="15.75" hidden="1">
      <c r="A48" s="57"/>
      <c r="B48" s="298"/>
      <c r="C48" s="298"/>
      <c r="D48" s="298"/>
      <c r="E48" s="298"/>
    </row>
    <row r="49" spans="1:5" ht="15.75" hidden="1">
      <c r="A49" s="57"/>
      <c r="B49" s="298"/>
      <c r="C49" s="298"/>
      <c r="D49" s="298"/>
      <c r="E49" s="298"/>
    </row>
    <row r="50" spans="1:5" ht="15.75" hidden="1">
      <c r="A50" s="57"/>
      <c r="B50" s="298"/>
      <c r="C50" s="298"/>
      <c r="D50" s="298"/>
      <c r="E50" s="298"/>
    </row>
    <row r="51" spans="1:5" ht="15.75" hidden="1">
      <c r="A51" s="5" t="s">
        <v>73</v>
      </c>
      <c r="B51" s="361" t="s">
        <v>74</v>
      </c>
      <c r="C51" s="361"/>
      <c r="D51" s="22"/>
      <c r="E51" s="4" t="s">
        <v>75</v>
      </c>
    </row>
    <row r="52" spans="1:7" ht="15.75" hidden="1">
      <c r="A52" s="5"/>
      <c r="B52" s="299"/>
      <c r="C52" s="5"/>
      <c r="D52" s="300"/>
      <c r="E52" s="4"/>
      <c r="F52" s="4"/>
      <c r="G52" s="63"/>
    </row>
    <row r="53" spans="1:7" ht="15.75" hidden="1">
      <c r="A53" s="5"/>
      <c r="B53" s="72"/>
      <c r="C53" s="5"/>
      <c r="D53" s="300"/>
      <c r="E53" s="4"/>
      <c r="F53" s="4"/>
      <c r="G53" s="63"/>
    </row>
    <row r="54" spans="2:7" ht="15.75" hidden="1">
      <c r="B54" s="22"/>
      <c r="C54" s="97"/>
      <c r="D54" s="301"/>
      <c r="E54" s="4"/>
      <c r="F54" s="4"/>
      <c r="G54" s="63"/>
    </row>
    <row r="55" spans="2:7" ht="15.75" hidden="1">
      <c r="B55" s="22"/>
      <c r="C55" s="97"/>
      <c r="D55" s="301"/>
      <c r="E55" s="4"/>
      <c r="F55" s="4"/>
      <c r="G55" s="63"/>
    </row>
    <row r="56" spans="1:7" ht="15.75" hidden="1">
      <c r="A56" s="5" t="s">
        <v>76</v>
      </c>
      <c r="B56" s="361" t="s">
        <v>77</v>
      </c>
      <c r="C56" s="361"/>
      <c r="D56" s="22"/>
      <c r="E56" s="4"/>
      <c r="F56" s="4"/>
      <c r="G56" s="63"/>
    </row>
    <row r="57" spans="1:7" ht="15.75">
      <c r="A57" s="5"/>
      <c r="B57" s="72"/>
      <c r="C57" s="1"/>
      <c r="D57" s="1"/>
      <c r="E57" s="4"/>
      <c r="F57" s="4"/>
      <c r="G57" s="63"/>
    </row>
    <row r="58" spans="2:5" ht="15.75">
      <c r="B58" s="22"/>
      <c r="C58" s="22"/>
      <c r="D58" s="22"/>
      <c r="E58" s="22"/>
    </row>
    <row r="59" spans="2:5" ht="15.75">
      <c r="B59" s="22"/>
      <c r="C59" s="22"/>
      <c r="D59" s="22"/>
      <c r="E59" s="22"/>
    </row>
    <row r="60" spans="2:5" ht="15.75">
      <c r="B60" s="22"/>
      <c r="C60" s="22"/>
      <c r="D60" s="22"/>
      <c r="E60" s="22"/>
    </row>
    <row r="61" spans="2:5" ht="15.75">
      <c r="B61" s="22"/>
      <c r="C61" s="22"/>
      <c r="D61" s="22"/>
      <c r="E61" s="22"/>
    </row>
  </sheetData>
  <mergeCells count="9">
    <mergeCell ref="B51:C51"/>
    <mergeCell ref="B56:C56"/>
    <mergeCell ref="A45:E46"/>
    <mergeCell ref="B11:C11"/>
    <mergeCell ref="D11:E11"/>
    <mergeCell ref="A6:E6"/>
    <mergeCell ref="A7:E7"/>
    <mergeCell ref="A8:E8"/>
    <mergeCell ref="A9:E9"/>
  </mergeCells>
  <printOptions horizontalCentered="1"/>
  <pageMargins left="0.5" right="0.5" top="1" bottom="1" header="0.5" footer="0.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02"/>
  <sheetViews>
    <sheetView workbookViewId="0" topLeftCell="A1">
      <selection activeCell="A1" sqref="A1"/>
    </sheetView>
  </sheetViews>
  <sheetFormatPr defaultColWidth="9.140625" defaultRowHeight="12.75"/>
  <cols>
    <col min="1" max="3" width="9.140625" style="22" customWidth="1"/>
    <col min="4" max="4" width="19.28125" style="22" customWidth="1"/>
    <col min="5" max="5" width="15.57421875" style="22" customWidth="1"/>
    <col min="6" max="6" width="9.140625" style="22" customWidth="1"/>
    <col min="7" max="7" width="15.57421875" style="22" customWidth="1"/>
    <col min="8" max="16384" width="9.140625" style="22" customWidth="1"/>
  </cols>
  <sheetData>
    <row r="3" ht="15.75"/>
    <row r="4" ht="15.75"/>
    <row r="6" spans="1:7" ht="18.75" customHeight="1">
      <c r="A6" s="358" t="s">
        <v>103</v>
      </c>
      <c r="B6" s="358"/>
      <c r="C6" s="358"/>
      <c r="D6" s="358"/>
      <c r="E6" s="358"/>
      <c r="F6" s="358"/>
      <c r="G6" s="358"/>
    </row>
    <row r="7" spans="1:7" ht="15.75" customHeight="1">
      <c r="A7" s="366" t="s">
        <v>0</v>
      </c>
      <c r="B7" s="366"/>
      <c r="C7" s="366"/>
      <c r="D7" s="366"/>
      <c r="E7" s="366"/>
      <c r="F7" s="366"/>
      <c r="G7" s="366"/>
    </row>
    <row r="8" spans="1:7" ht="15.75">
      <c r="A8" s="367" t="s">
        <v>79</v>
      </c>
      <c r="B8" s="367"/>
      <c r="C8" s="367"/>
      <c r="D8" s="367"/>
      <c r="E8" s="367"/>
      <c r="F8" s="367"/>
      <c r="G8" s="367"/>
    </row>
    <row r="9" spans="1:7" ht="15.75">
      <c r="A9" s="367" t="s">
        <v>262</v>
      </c>
      <c r="B9" s="367"/>
      <c r="C9" s="367"/>
      <c r="D9" s="367"/>
      <c r="E9" s="367"/>
      <c r="F9" s="367"/>
      <c r="G9" s="367"/>
    </row>
    <row r="10" spans="1:7" ht="11.25" customHeight="1">
      <c r="A10" s="24"/>
      <c r="B10" s="24"/>
      <c r="C10" s="24"/>
      <c r="D10" s="24"/>
      <c r="E10" s="24"/>
      <c r="F10" s="24"/>
      <c r="G10" s="24"/>
    </row>
    <row r="11" spans="1:7" ht="15.75">
      <c r="A11" s="24"/>
      <c r="B11" s="24"/>
      <c r="C11" s="24"/>
      <c r="D11" s="24"/>
      <c r="E11" s="24" t="s">
        <v>80</v>
      </c>
      <c r="F11" s="24"/>
      <c r="G11" s="24" t="s">
        <v>81</v>
      </c>
    </row>
    <row r="12" spans="1:7" ht="15.75">
      <c r="A12" s="5"/>
      <c r="B12" s="1"/>
      <c r="C12" s="1"/>
      <c r="D12" s="1"/>
      <c r="E12" s="58" t="s">
        <v>82</v>
      </c>
      <c r="F12" s="58"/>
      <c r="G12" s="59" t="s">
        <v>83</v>
      </c>
    </row>
    <row r="13" spans="1:7" ht="15.75">
      <c r="A13" s="5"/>
      <c r="B13" s="1"/>
      <c r="C13" s="1"/>
      <c r="D13" s="1"/>
      <c r="E13" s="59" t="s">
        <v>84</v>
      </c>
      <c r="F13" s="58"/>
      <c r="G13" s="59" t="s">
        <v>84</v>
      </c>
    </row>
    <row r="14" spans="1:7" ht="15.75">
      <c r="A14" s="5"/>
      <c r="B14" s="1"/>
      <c r="C14" s="1"/>
      <c r="D14" s="1"/>
      <c r="E14" s="59" t="s">
        <v>85</v>
      </c>
      <c r="F14" s="58"/>
      <c r="G14" s="59" t="s">
        <v>85</v>
      </c>
    </row>
    <row r="15" spans="1:7" ht="15.75">
      <c r="A15" s="60"/>
      <c r="B15" s="1"/>
      <c r="C15" s="1"/>
      <c r="D15" s="1"/>
      <c r="E15" s="61" t="s">
        <v>263</v>
      </c>
      <c r="F15" s="61"/>
      <c r="G15" s="59" t="s">
        <v>132</v>
      </c>
    </row>
    <row r="16" spans="1:7" ht="15.75">
      <c r="A16" s="5"/>
      <c r="B16" s="1"/>
      <c r="C16" s="1"/>
      <c r="D16" s="1"/>
      <c r="E16" s="58" t="s">
        <v>7</v>
      </c>
      <c r="F16" s="58"/>
      <c r="G16" s="59" t="s">
        <v>7</v>
      </c>
    </row>
    <row r="17" spans="1:7" ht="15.75">
      <c r="A17" s="5"/>
      <c r="B17" s="1"/>
      <c r="C17" s="1"/>
      <c r="D17" s="1"/>
      <c r="E17" s="58"/>
      <c r="F17" s="58"/>
      <c r="G17" s="59" t="s">
        <v>179</v>
      </c>
    </row>
    <row r="18" spans="1:7" ht="15.75">
      <c r="A18" s="62" t="s">
        <v>17</v>
      </c>
      <c r="B18" s="1"/>
      <c r="C18" s="1"/>
      <c r="D18" s="1"/>
      <c r="E18" s="4"/>
      <c r="F18" s="4"/>
      <c r="G18" s="63"/>
    </row>
    <row r="19" spans="1:7" ht="15.75">
      <c r="A19" s="5"/>
      <c r="B19" s="1" t="s">
        <v>205</v>
      </c>
      <c r="C19" s="1"/>
      <c r="D19" s="1"/>
      <c r="E19" s="4">
        <v>50974</v>
      </c>
      <c r="F19" s="4"/>
      <c r="G19" s="64">
        <v>48879</v>
      </c>
    </row>
    <row r="20" spans="1:7" ht="15.75">
      <c r="A20" s="5"/>
      <c r="B20" s="1" t="s">
        <v>292</v>
      </c>
      <c r="C20" s="1"/>
      <c r="D20" s="1"/>
      <c r="E20" s="4">
        <v>553</v>
      </c>
      <c r="F20" s="4"/>
      <c r="G20" s="64">
        <v>3</v>
      </c>
    </row>
    <row r="21" spans="1:7" ht="15.75">
      <c r="A21" s="5"/>
      <c r="B21" s="1" t="s">
        <v>293</v>
      </c>
      <c r="C21" s="1"/>
      <c r="D21" s="1"/>
      <c r="E21" s="4">
        <v>222</v>
      </c>
      <c r="F21" s="4"/>
      <c r="G21" s="64">
        <v>0</v>
      </c>
    </row>
    <row r="22" spans="1:7" ht="15.75">
      <c r="A22" s="5"/>
      <c r="B22" s="1"/>
      <c r="C22" s="1"/>
      <c r="D22" s="1"/>
      <c r="E22" s="65">
        <f>SUM(E19:E21)</f>
        <v>51749</v>
      </c>
      <c r="F22" s="4"/>
      <c r="G22" s="65">
        <f>SUM(G19:G21)</f>
        <v>48882</v>
      </c>
    </row>
    <row r="23" spans="1:7" ht="15.75">
      <c r="A23" s="62" t="s">
        <v>19</v>
      </c>
      <c r="B23" s="5"/>
      <c r="C23" s="5"/>
      <c r="D23" s="5"/>
      <c r="E23" s="4"/>
      <c r="F23" s="4"/>
      <c r="G23" s="66"/>
    </row>
    <row r="24" spans="1:7" ht="15.75">
      <c r="A24" s="5"/>
      <c r="B24" s="1" t="s">
        <v>20</v>
      </c>
      <c r="C24" s="2"/>
      <c r="D24" s="3"/>
      <c r="E24" s="4">
        <v>27967</v>
      </c>
      <c r="F24" s="4"/>
      <c r="G24" s="64">
        <v>24781</v>
      </c>
    </row>
    <row r="25" spans="1:7" ht="15.75">
      <c r="A25" s="5"/>
      <c r="B25" s="1" t="s">
        <v>294</v>
      </c>
      <c r="C25" s="2"/>
      <c r="D25" s="3"/>
      <c r="E25" s="4">
        <v>32002</v>
      </c>
      <c r="F25" s="4"/>
      <c r="G25" s="64">
        <v>29280</v>
      </c>
    </row>
    <row r="26" spans="1:7" ht="15.75">
      <c r="A26" s="5"/>
      <c r="B26" s="1" t="s">
        <v>295</v>
      </c>
      <c r="C26" s="2"/>
      <c r="D26" s="3"/>
      <c r="E26" s="4">
        <v>3472</v>
      </c>
      <c r="F26" s="4"/>
      <c r="G26" s="64">
        <v>3676</v>
      </c>
    </row>
    <row r="27" spans="1:7" ht="15.75">
      <c r="A27" s="5"/>
      <c r="B27" s="1" t="s">
        <v>296</v>
      </c>
      <c r="C27" s="2"/>
      <c r="D27" s="3"/>
      <c r="E27" s="4">
        <v>13498</v>
      </c>
      <c r="F27" s="4"/>
      <c r="G27" s="64">
        <v>11167</v>
      </c>
    </row>
    <row r="28" spans="1:7" ht="15.75">
      <c r="A28" s="5"/>
      <c r="B28" s="1"/>
      <c r="C28" s="1"/>
      <c r="D28" s="1"/>
      <c r="E28" s="65">
        <f>SUM(E24:E27)</f>
        <v>76939</v>
      </c>
      <c r="F28" s="4"/>
      <c r="G28" s="84">
        <f>SUM(G24:G27)</f>
        <v>68904</v>
      </c>
    </row>
    <row r="29" spans="1:7" ht="15.75">
      <c r="A29" s="5"/>
      <c r="B29" s="1"/>
      <c r="C29" s="1"/>
      <c r="D29" s="1"/>
      <c r="E29" s="4"/>
      <c r="F29" s="4"/>
      <c r="G29" s="200"/>
    </row>
    <row r="30" spans="1:7" ht="16.5" thickBot="1">
      <c r="A30" s="62" t="s">
        <v>139</v>
      </c>
      <c r="B30" s="1"/>
      <c r="C30" s="1"/>
      <c r="D30" s="1"/>
      <c r="E30" s="67">
        <f>E22+E28</f>
        <v>128688</v>
      </c>
      <c r="F30" s="68"/>
      <c r="G30" s="201">
        <f>G22+G28</f>
        <v>117786</v>
      </c>
    </row>
    <row r="31" spans="1:7" ht="16.5" thickTop="1">
      <c r="A31" s="5"/>
      <c r="B31" s="1"/>
      <c r="C31" s="1"/>
      <c r="D31" s="1"/>
      <c r="E31" s="4"/>
      <c r="F31" s="4"/>
      <c r="G31" s="200"/>
    </row>
    <row r="32" spans="1:7" ht="15.75">
      <c r="A32" s="62" t="s">
        <v>140</v>
      </c>
      <c r="B32" s="1"/>
      <c r="C32" s="1"/>
      <c r="D32" s="1"/>
      <c r="E32" s="4"/>
      <c r="F32" s="4"/>
      <c r="G32" s="200"/>
    </row>
    <row r="33" spans="1:7" ht="15.75">
      <c r="A33" s="62" t="s">
        <v>141</v>
      </c>
      <c r="B33" s="1"/>
      <c r="C33" s="1"/>
      <c r="D33" s="1"/>
      <c r="E33" s="4"/>
      <c r="F33" s="4"/>
      <c r="G33" s="200"/>
    </row>
    <row r="34" spans="1:7" ht="15.75">
      <c r="A34" s="5"/>
      <c r="B34" s="1" t="s">
        <v>297</v>
      </c>
      <c r="C34" s="1"/>
      <c r="D34" s="1"/>
      <c r="E34" s="4">
        <v>66570</v>
      </c>
      <c r="F34" s="4"/>
      <c r="G34" s="64">
        <v>60500</v>
      </c>
    </row>
    <row r="35" spans="1:7" ht="15.75">
      <c r="A35" s="60"/>
      <c r="B35" s="1" t="s">
        <v>22</v>
      </c>
      <c r="C35" s="1"/>
      <c r="D35" s="1"/>
      <c r="E35" s="4"/>
      <c r="F35" s="4"/>
      <c r="G35" s="64"/>
    </row>
    <row r="36" spans="1:7" ht="15.75">
      <c r="A36" s="5"/>
      <c r="B36" s="1"/>
      <c r="C36" s="3" t="s">
        <v>69</v>
      </c>
      <c r="D36" s="3"/>
      <c r="E36" s="69">
        <v>3</v>
      </c>
      <c r="F36" s="69"/>
      <c r="G36" s="64">
        <v>1984</v>
      </c>
    </row>
    <row r="37" spans="1:7" ht="15.75">
      <c r="A37" s="5"/>
      <c r="B37" s="1"/>
      <c r="C37" s="3" t="s">
        <v>68</v>
      </c>
      <c r="D37" s="3"/>
      <c r="E37" s="69">
        <v>299</v>
      </c>
      <c r="F37" s="69"/>
      <c r="G37" s="64">
        <v>206</v>
      </c>
    </row>
    <row r="38" spans="1:7" ht="15.75">
      <c r="A38" s="60"/>
      <c r="B38" s="1"/>
      <c r="C38" s="3" t="s">
        <v>70</v>
      </c>
      <c r="D38" s="3"/>
      <c r="E38" s="4">
        <v>31774</v>
      </c>
      <c r="F38" s="4"/>
      <c r="G38" s="64">
        <v>25196</v>
      </c>
    </row>
    <row r="39" spans="1:7" ht="15.75">
      <c r="A39" s="60"/>
      <c r="B39" s="1"/>
      <c r="C39" s="3" t="s">
        <v>252</v>
      </c>
      <c r="D39" s="3"/>
      <c r="E39" s="4">
        <v>111</v>
      </c>
      <c r="F39" s="4"/>
      <c r="G39" s="64">
        <v>0</v>
      </c>
    </row>
    <row r="40" spans="1:7" ht="15.75">
      <c r="A40" s="60"/>
      <c r="B40" s="1" t="s">
        <v>298</v>
      </c>
      <c r="C40" s="1"/>
      <c r="D40" s="1"/>
      <c r="E40" s="246">
        <f>SUM(E34:E39)</f>
        <v>98757</v>
      </c>
      <c r="F40" s="4"/>
      <c r="G40" s="246">
        <f>SUM(G34:G39)</f>
        <v>87886</v>
      </c>
    </row>
    <row r="41" spans="1:7" ht="15.75">
      <c r="A41" s="60"/>
      <c r="B41" s="1" t="s">
        <v>26</v>
      </c>
      <c r="C41" s="1"/>
      <c r="D41" s="1"/>
      <c r="E41" s="245">
        <v>0</v>
      </c>
      <c r="F41" s="70"/>
      <c r="G41" s="245">
        <v>0</v>
      </c>
    </row>
    <row r="42" spans="1:7" ht="15.75">
      <c r="A42" s="62" t="s">
        <v>145</v>
      </c>
      <c r="B42" s="1"/>
      <c r="C42" s="1"/>
      <c r="D42" s="1"/>
      <c r="E42" s="245">
        <f>E40</f>
        <v>98757</v>
      </c>
      <c r="F42" s="70"/>
      <c r="G42" s="245">
        <f>G40</f>
        <v>87886</v>
      </c>
    </row>
    <row r="43" spans="1:7" ht="15.75">
      <c r="A43" s="5"/>
      <c r="B43" s="1"/>
      <c r="C43" s="1"/>
      <c r="D43" s="1"/>
      <c r="E43" s="4"/>
      <c r="F43" s="4"/>
      <c r="G43" s="200"/>
    </row>
    <row r="44" spans="1:7" ht="15.75">
      <c r="A44" s="62" t="s">
        <v>142</v>
      </c>
      <c r="B44" s="1"/>
      <c r="C44" s="1"/>
      <c r="D44" s="1"/>
      <c r="E44" s="4"/>
      <c r="F44" s="4"/>
      <c r="G44" s="200"/>
    </row>
    <row r="45" spans="1:7" ht="15.75">
      <c r="A45" s="5"/>
      <c r="B45" s="1" t="s">
        <v>299</v>
      </c>
      <c r="C45" s="1"/>
      <c r="D45" s="1"/>
      <c r="E45" s="4">
        <v>3229</v>
      </c>
      <c r="F45" s="4"/>
      <c r="G45" s="64">
        <v>2871</v>
      </c>
    </row>
    <row r="46" spans="1:7" ht="15.75">
      <c r="A46" s="5"/>
      <c r="B46" s="1" t="s">
        <v>300</v>
      </c>
      <c r="C46" s="1"/>
      <c r="D46" s="1"/>
      <c r="E46" s="4">
        <v>4508</v>
      </c>
      <c r="F46" s="4"/>
      <c r="G46" s="64">
        <v>5483</v>
      </c>
    </row>
    <row r="47" spans="1:7" ht="15.75">
      <c r="A47" s="5"/>
      <c r="B47" s="1" t="s">
        <v>301</v>
      </c>
      <c r="C47" s="1"/>
      <c r="D47" s="1"/>
      <c r="E47" s="4">
        <v>27</v>
      </c>
      <c r="F47" s="4"/>
      <c r="G47" s="64">
        <v>25</v>
      </c>
    </row>
    <row r="48" spans="1:7" ht="15.75">
      <c r="A48" s="5"/>
      <c r="B48" s="1"/>
      <c r="C48" s="1"/>
      <c r="D48" s="1"/>
      <c r="E48" s="65">
        <f>SUM(E45:E47)</f>
        <v>7764</v>
      </c>
      <c r="F48" s="4"/>
      <c r="G48" s="65">
        <f>SUM(G45:G47)</f>
        <v>8379</v>
      </c>
    </row>
    <row r="49" spans="1:7" ht="15.75">
      <c r="A49" s="5"/>
      <c r="B49" s="1"/>
      <c r="C49" s="1"/>
      <c r="D49" s="1"/>
      <c r="E49" s="4"/>
      <c r="F49" s="4"/>
      <c r="G49" s="200"/>
    </row>
    <row r="50" spans="1:7" ht="15.75">
      <c r="A50" s="62" t="s">
        <v>21</v>
      </c>
      <c r="B50" s="1"/>
      <c r="C50" s="1"/>
      <c r="D50" s="1"/>
      <c r="E50" s="4"/>
      <c r="F50" s="4"/>
      <c r="G50" s="66"/>
    </row>
    <row r="51" spans="1:7" ht="15.75">
      <c r="A51" s="5"/>
      <c r="B51" s="1" t="s">
        <v>302</v>
      </c>
      <c r="C51" s="2"/>
      <c r="D51" s="3"/>
      <c r="E51" s="4">
        <v>3546</v>
      </c>
      <c r="F51" s="4"/>
      <c r="G51" s="64">
        <v>1177</v>
      </c>
    </row>
    <row r="52" spans="1:7" ht="15.75">
      <c r="A52" s="5"/>
      <c r="B52" s="1" t="s">
        <v>303</v>
      </c>
      <c r="C52" s="2"/>
      <c r="D52" s="3"/>
      <c r="E52" s="4">
        <v>14756</v>
      </c>
      <c r="F52" s="4"/>
      <c r="G52" s="64">
        <v>14577</v>
      </c>
    </row>
    <row r="53" spans="1:7" ht="15.75">
      <c r="A53" s="5"/>
      <c r="B53" s="5" t="s">
        <v>300</v>
      </c>
      <c r="C53" s="2"/>
      <c r="D53" s="6"/>
      <c r="E53" s="4">
        <v>575</v>
      </c>
      <c r="F53" s="4"/>
      <c r="G53" s="64">
        <v>1211</v>
      </c>
    </row>
    <row r="54" spans="1:7" ht="15.75">
      <c r="A54" s="5"/>
      <c r="B54" s="5" t="s">
        <v>12</v>
      </c>
      <c r="C54" s="2"/>
      <c r="D54" s="6"/>
      <c r="E54" s="4">
        <v>290</v>
      </c>
      <c r="F54" s="4"/>
      <c r="G54" s="64">
        <v>626</v>
      </c>
    </row>
    <row r="55" spans="1:7" ht="15.75">
      <c r="A55" s="5"/>
      <c r="B55" s="5" t="s">
        <v>108</v>
      </c>
      <c r="C55" s="2"/>
      <c r="D55" s="6"/>
      <c r="E55" s="4">
        <v>3000</v>
      </c>
      <c r="F55" s="4"/>
      <c r="G55" s="64">
        <v>3930</v>
      </c>
    </row>
    <row r="56" spans="1:7" ht="15.75">
      <c r="A56" s="5"/>
      <c r="B56" s="60"/>
      <c r="C56" s="60"/>
      <c r="D56" s="60"/>
      <c r="E56" s="65">
        <f>SUM(E51:E55)</f>
        <v>22167</v>
      </c>
      <c r="F56" s="4"/>
      <c r="G56" s="65">
        <f>SUM(G51:G55)</f>
        <v>21521</v>
      </c>
    </row>
    <row r="57" spans="1:7" ht="15.75">
      <c r="A57" s="5"/>
      <c r="B57" s="60"/>
      <c r="C57" s="60"/>
      <c r="D57" s="60"/>
      <c r="E57" s="4"/>
      <c r="F57" s="4"/>
      <c r="G57" s="4"/>
    </row>
    <row r="58" spans="1:7" ht="16.5" thickBot="1">
      <c r="A58" s="62" t="s">
        <v>143</v>
      </c>
      <c r="B58" s="1"/>
      <c r="C58" s="1"/>
      <c r="D58" s="1"/>
      <c r="E58" s="67">
        <f>E48+E56</f>
        <v>29931</v>
      </c>
      <c r="F58" s="68"/>
      <c r="G58" s="67">
        <f>G48+G56</f>
        <v>29900</v>
      </c>
    </row>
    <row r="59" spans="1:7" ht="16.5" thickTop="1">
      <c r="A59" s="5"/>
      <c r="B59" s="1"/>
      <c r="C59" s="1"/>
      <c r="D59" s="1"/>
      <c r="E59" s="4"/>
      <c r="F59" s="4"/>
      <c r="G59" s="66"/>
    </row>
    <row r="60" spans="1:7" ht="16.5" thickBot="1">
      <c r="A60" s="62" t="s">
        <v>144</v>
      </c>
      <c r="B60" s="1"/>
      <c r="C60" s="1"/>
      <c r="D60" s="1"/>
      <c r="E60" s="67">
        <f>E42+E58</f>
        <v>128688</v>
      </c>
      <c r="F60" s="4"/>
      <c r="G60" s="202">
        <f>G42+G58</f>
        <v>117786</v>
      </c>
    </row>
    <row r="61" spans="1:7" ht="16.5" thickTop="1">
      <c r="A61" s="5"/>
      <c r="B61" s="1"/>
      <c r="C61" s="1"/>
      <c r="D61" s="1"/>
      <c r="E61" s="71"/>
      <c r="F61" s="71"/>
      <c r="G61" s="66"/>
    </row>
    <row r="62" spans="1:7" ht="28.5" customHeight="1">
      <c r="A62" s="368" t="s">
        <v>220</v>
      </c>
      <c r="B62" s="368"/>
      <c r="C62" s="368"/>
      <c r="D62" s="368"/>
      <c r="E62" s="302">
        <f>E42/E34</f>
        <v>1.4835060838215413</v>
      </c>
      <c r="F62" s="302"/>
      <c r="G62" s="302">
        <f>G42/G34</f>
        <v>1.4526611570247934</v>
      </c>
    </row>
    <row r="63" spans="1:7" ht="15.75">
      <c r="A63" s="5"/>
      <c r="B63" s="1"/>
      <c r="C63" s="1"/>
      <c r="D63" s="1"/>
      <c r="E63" s="4"/>
      <c r="F63" s="4"/>
      <c r="G63" s="63"/>
    </row>
    <row r="64" spans="1:7" ht="15.75">
      <c r="A64" s="5"/>
      <c r="B64" s="1"/>
      <c r="C64" s="1"/>
      <c r="D64" s="1"/>
      <c r="E64" s="4"/>
      <c r="F64" s="4"/>
      <c r="G64" s="63"/>
    </row>
    <row r="65" spans="1:7" ht="15.75" customHeight="1">
      <c r="A65" s="362" t="s">
        <v>147</v>
      </c>
      <c r="B65" s="362"/>
      <c r="C65" s="362"/>
      <c r="D65" s="362"/>
      <c r="E65" s="362"/>
      <c r="F65" s="362"/>
      <c r="G65" s="362"/>
    </row>
    <row r="66" spans="1:7" ht="15.75">
      <c r="A66" s="363"/>
      <c r="B66" s="363"/>
      <c r="C66" s="363"/>
      <c r="D66" s="363"/>
      <c r="E66" s="363"/>
      <c r="F66" s="363"/>
      <c r="G66" s="363"/>
    </row>
    <row r="67" spans="1:7" ht="15.75">
      <c r="A67" s="60"/>
      <c r="B67" s="72"/>
      <c r="C67" s="1"/>
      <c r="D67" s="1"/>
      <c r="E67" s="4"/>
      <c r="F67" s="4"/>
      <c r="G67" s="63"/>
    </row>
    <row r="68" spans="1:7" ht="15.75">
      <c r="A68" s="5"/>
      <c r="B68" s="72"/>
      <c r="C68" s="73"/>
      <c r="D68" s="73"/>
      <c r="E68" s="4"/>
      <c r="F68" s="4"/>
      <c r="G68" s="63"/>
    </row>
    <row r="76" spans="1:7" ht="15.75">
      <c r="A76" s="5"/>
      <c r="B76" s="72"/>
      <c r="C76" s="1"/>
      <c r="D76" s="1"/>
      <c r="E76" s="4"/>
      <c r="F76" s="4"/>
      <c r="G76" s="63"/>
    </row>
    <row r="77" spans="1:7" ht="15.75">
      <c r="A77" s="5"/>
      <c r="B77" s="72"/>
      <c r="C77" s="1"/>
      <c r="D77" s="1"/>
      <c r="E77" s="4"/>
      <c r="F77" s="4"/>
      <c r="G77" s="63"/>
    </row>
    <row r="78" spans="1:7" ht="15.75">
      <c r="A78" s="5"/>
      <c r="B78" s="72"/>
      <c r="C78" s="1"/>
      <c r="D78" s="1"/>
      <c r="E78" s="4"/>
      <c r="F78" s="4"/>
      <c r="G78" s="63"/>
    </row>
    <row r="79" spans="1:7" ht="15.75">
      <c r="A79" s="5"/>
      <c r="B79" s="72"/>
      <c r="C79" s="1"/>
      <c r="D79" s="1"/>
      <c r="E79" s="4"/>
      <c r="F79" s="4"/>
      <c r="G79" s="63"/>
    </row>
    <row r="80" spans="1:7" ht="15.75">
      <c r="A80" s="5"/>
      <c r="B80" s="72"/>
      <c r="C80" s="1"/>
      <c r="D80" s="1"/>
      <c r="E80" s="4"/>
      <c r="F80" s="4"/>
      <c r="G80" s="63"/>
    </row>
    <row r="81" spans="1:7" ht="15.75">
      <c r="A81" s="5"/>
      <c r="B81" s="72"/>
      <c r="C81" s="1"/>
      <c r="D81" s="1"/>
      <c r="E81" s="4"/>
      <c r="F81" s="4"/>
      <c r="G81" s="63"/>
    </row>
    <row r="82" spans="1:7" ht="15.75">
      <c r="A82" s="5"/>
      <c r="B82" s="72"/>
      <c r="C82" s="1"/>
      <c r="D82" s="1"/>
      <c r="E82" s="4"/>
      <c r="F82" s="4"/>
      <c r="G82" s="63"/>
    </row>
    <row r="83" spans="1:7" ht="15.75">
      <c r="A83" s="5"/>
      <c r="B83" s="72"/>
      <c r="C83" s="1"/>
      <c r="D83" s="1"/>
      <c r="E83" s="4"/>
      <c r="F83" s="4"/>
      <c r="G83" s="63"/>
    </row>
    <row r="84" spans="1:7" ht="15.75">
      <c r="A84" s="5"/>
      <c r="B84" s="72"/>
      <c r="C84" s="1"/>
      <c r="D84" s="1"/>
      <c r="E84" s="4"/>
      <c r="F84" s="4"/>
      <c r="G84" s="63"/>
    </row>
    <row r="85" spans="1:7" ht="15.75">
      <c r="A85" s="5"/>
      <c r="B85" s="1"/>
      <c r="C85" s="1"/>
      <c r="D85" s="1"/>
      <c r="E85" s="4"/>
      <c r="F85" s="4"/>
      <c r="G85" s="63"/>
    </row>
    <row r="86" spans="1:7" ht="15.75">
      <c r="A86" s="5"/>
      <c r="B86" s="1"/>
      <c r="C86" s="1"/>
      <c r="D86" s="1"/>
      <c r="E86" s="4"/>
      <c r="F86" s="4"/>
      <c r="G86" s="63"/>
    </row>
    <row r="87" spans="1:7" ht="15.75">
      <c r="A87" s="5"/>
      <c r="B87" s="1"/>
      <c r="C87" s="1"/>
      <c r="D87" s="1"/>
      <c r="E87" s="4"/>
      <c r="F87" s="4"/>
      <c r="G87" s="63"/>
    </row>
    <row r="88" spans="1:7" ht="15.75">
      <c r="A88" s="5"/>
      <c r="B88" s="1"/>
      <c r="C88" s="1"/>
      <c r="D88" s="1"/>
      <c r="E88" s="4"/>
      <c r="F88" s="4"/>
      <c r="G88" s="63"/>
    </row>
    <row r="89" spans="1:7" ht="15.75">
      <c r="A89" s="5"/>
      <c r="B89" s="1"/>
      <c r="C89" s="1"/>
      <c r="D89" s="1"/>
      <c r="E89" s="4"/>
      <c r="F89" s="4"/>
      <c r="G89" s="63"/>
    </row>
    <row r="90" spans="1:7" ht="15.75">
      <c r="A90" s="5"/>
      <c r="B90" s="1"/>
      <c r="C90" s="1"/>
      <c r="D90" s="1"/>
      <c r="E90" s="4"/>
      <c r="F90" s="4"/>
      <c r="G90" s="63"/>
    </row>
    <row r="91" spans="1:7" ht="15.75">
      <c r="A91" s="5"/>
      <c r="B91" s="1"/>
      <c r="C91" s="1"/>
      <c r="D91" s="1"/>
      <c r="E91" s="4"/>
      <c r="F91" s="4"/>
      <c r="G91" s="63"/>
    </row>
    <row r="92" spans="1:7" ht="15.75">
      <c r="A92" s="5"/>
      <c r="B92" s="1"/>
      <c r="C92" s="1"/>
      <c r="D92" s="1"/>
      <c r="E92" s="4"/>
      <c r="F92" s="4"/>
      <c r="G92" s="63"/>
    </row>
    <row r="93" spans="1:7" ht="15.75">
      <c r="A93" s="5"/>
      <c r="B93" s="1"/>
      <c r="C93" s="1"/>
      <c r="D93" s="1"/>
      <c r="E93" s="4"/>
      <c r="F93" s="4"/>
      <c r="G93" s="63"/>
    </row>
    <row r="94" spans="1:7" ht="15.75">
      <c r="A94" s="5"/>
      <c r="B94" s="1"/>
      <c r="C94" s="1"/>
      <c r="D94" s="1"/>
      <c r="E94" s="4"/>
      <c r="F94" s="4"/>
      <c r="G94" s="63"/>
    </row>
    <row r="95" spans="1:7" ht="15.75">
      <c r="A95" s="5"/>
      <c r="B95" s="1"/>
      <c r="C95" s="1"/>
      <c r="D95" s="1"/>
      <c r="E95" s="4"/>
      <c r="F95" s="4"/>
      <c r="G95" s="63"/>
    </row>
    <row r="96" spans="1:7" ht="15.75">
      <c r="A96" s="5"/>
      <c r="B96" s="1"/>
      <c r="C96" s="1"/>
      <c r="D96" s="1"/>
      <c r="E96" s="4"/>
      <c r="F96" s="4"/>
      <c r="G96" s="63"/>
    </row>
    <row r="97" spans="1:7" ht="15.75">
      <c r="A97" s="5"/>
      <c r="B97" s="1"/>
      <c r="C97" s="1"/>
      <c r="D97" s="1"/>
      <c r="E97" s="4"/>
      <c r="F97" s="4"/>
      <c r="G97" s="63"/>
    </row>
    <row r="98" spans="1:7" ht="15.75">
      <c r="A98" s="5"/>
      <c r="B98" s="1"/>
      <c r="C98" s="1"/>
      <c r="D98" s="1"/>
      <c r="E98" s="4"/>
      <c r="F98" s="4"/>
      <c r="G98" s="63"/>
    </row>
    <row r="99" spans="1:7" ht="15.75">
      <c r="A99" s="5"/>
      <c r="B99" s="1"/>
      <c r="C99" s="1"/>
      <c r="D99" s="1"/>
      <c r="E99" s="4"/>
      <c r="F99" s="4"/>
      <c r="G99" s="63"/>
    </row>
    <row r="100" spans="1:7" ht="15.75">
      <c r="A100" s="5"/>
      <c r="B100" s="1"/>
      <c r="C100" s="1"/>
      <c r="D100" s="1"/>
      <c r="E100" s="4"/>
      <c r="F100" s="4"/>
      <c r="G100" s="63"/>
    </row>
    <row r="101" spans="1:7" ht="15.75">
      <c r="A101" s="5"/>
      <c r="B101" s="1"/>
      <c r="C101" s="1"/>
      <c r="D101" s="1"/>
      <c r="E101" s="4"/>
      <c r="F101" s="4"/>
      <c r="G101" s="63"/>
    </row>
    <row r="102" spans="1:7" ht="15.75">
      <c r="A102" s="5"/>
      <c r="B102" s="1"/>
      <c r="C102" s="1"/>
      <c r="D102" s="1"/>
      <c r="E102" s="4"/>
      <c r="F102" s="4"/>
      <c r="G102" s="63"/>
    </row>
  </sheetData>
  <mergeCells count="6">
    <mergeCell ref="A65:G66"/>
    <mergeCell ref="A6:G6"/>
    <mergeCell ref="A7:G7"/>
    <mergeCell ref="A8:G8"/>
    <mergeCell ref="A9:G9"/>
    <mergeCell ref="A62:D62"/>
  </mergeCells>
  <printOptions horizontalCentered="1"/>
  <pageMargins left="0.5" right="0.5" top="0.5" bottom="0.75" header="0.5" footer="0.5"/>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V71"/>
  <sheetViews>
    <sheetView zoomScale="80" zoomScaleNormal="80" workbookViewId="0" topLeftCell="A1">
      <selection activeCell="A1" sqref="A1"/>
    </sheetView>
  </sheetViews>
  <sheetFormatPr defaultColWidth="9.140625" defaultRowHeight="12.75"/>
  <cols>
    <col min="1" max="1" width="50.8515625" style="22" customWidth="1"/>
    <col min="2" max="2" width="12.00390625" style="22" customWidth="1"/>
    <col min="3" max="3" width="1.1484375" style="22" customWidth="1"/>
    <col min="4" max="4" width="13.28125" style="22" customWidth="1"/>
    <col min="5" max="5" width="1.28515625" style="22" customWidth="1"/>
    <col min="6" max="6" width="14.7109375" style="22" customWidth="1"/>
    <col min="7" max="7" width="1.1484375" style="22" customWidth="1"/>
    <col min="8" max="8" width="15.8515625" style="22" customWidth="1"/>
    <col min="9" max="9" width="1.28515625" style="22" customWidth="1"/>
    <col min="10" max="10" width="15.140625" style="22" customWidth="1"/>
    <col min="11" max="11" width="16.7109375" style="22" customWidth="1"/>
    <col min="12" max="12" width="1.57421875" style="22" customWidth="1"/>
    <col min="13" max="13" width="14.57421875" style="22" customWidth="1"/>
    <col min="14" max="14" width="1.28515625" style="22" customWidth="1"/>
    <col min="15" max="15" width="10.00390625" style="22" bestFit="1" customWidth="1"/>
    <col min="16" max="16" width="1.57421875" style="22" customWidth="1"/>
    <col min="17" max="17" width="9.8515625" style="22" bestFit="1" customWidth="1"/>
    <col min="18" max="16384" width="9.140625" style="22" customWidth="1"/>
  </cols>
  <sheetData>
    <row r="3" ht="15.75"/>
    <row r="4" ht="15.75"/>
    <row r="6" spans="1:17" ht="15.75" customHeight="1">
      <c r="A6" s="358" t="s">
        <v>102</v>
      </c>
      <c r="B6" s="358"/>
      <c r="C6" s="358"/>
      <c r="D6" s="358"/>
      <c r="E6" s="358"/>
      <c r="F6" s="358"/>
      <c r="G6" s="358"/>
      <c r="H6" s="358"/>
      <c r="I6" s="358"/>
      <c r="J6" s="358"/>
      <c r="K6" s="358"/>
      <c r="L6" s="358"/>
      <c r="M6" s="358"/>
      <c r="N6" s="358"/>
      <c r="O6" s="358"/>
      <c r="P6" s="358"/>
      <c r="Q6" s="358"/>
    </row>
    <row r="7" spans="1:17" ht="15.75">
      <c r="A7" s="370" t="s">
        <v>0</v>
      </c>
      <c r="B7" s="370"/>
      <c r="C7" s="370"/>
      <c r="D7" s="370"/>
      <c r="E7" s="370"/>
      <c r="F7" s="370"/>
      <c r="G7" s="370"/>
      <c r="H7" s="370"/>
      <c r="I7" s="370"/>
      <c r="J7" s="370"/>
      <c r="K7" s="370"/>
      <c r="L7" s="370"/>
      <c r="M7" s="370"/>
      <c r="N7" s="370"/>
      <c r="O7" s="370"/>
      <c r="P7" s="370"/>
      <c r="Q7" s="370"/>
    </row>
    <row r="8" spans="1:17" ht="15.75">
      <c r="A8" s="360" t="s">
        <v>91</v>
      </c>
      <c r="B8" s="360"/>
      <c r="C8" s="360"/>
      <c r="D8" s="360"/>
      <c r="E8" s="360"/>
      <c r="F8" s="360"/>
      <c r="G8" s="360"/>
      <c r="H8" s="360"/>
      <c r="I8" s="360"/>
      <c r="J8" s="360"/>
      <c r="K8" s="360"/>
      <c r="L8" s="360"/>
      <c r="M8" s="360"/>
      <c r="N8" s="360"/>
      <c r="O8" s="360"/>
      <c r="P8" s="360"/>
      <c r="Q8" s="360"/>
    </row>
    <row r="9" spans="1:17" ht="15.75">
      <c r="A9" s="360" t="s">
        <v>304</v>
      </c>
      <c r="B9" s="360"/>
      <c r="C9" s="360"/>
      <c r="D9" s="360"/>
      <c r="E9" s="360"/>
      <c r="F9" s="360"/>
      <c r="G9" s="360"/>
      <c r="H9" s="360"/>
      <c r="I9" s="360"/>
      <c r="J9" s="360"/>
      <c r="K9" s="360"/>
      <c r="L9" s="360"/>
      <c r="M9" s="360"/>
      <c r="N9" s="360"/>
      <c r="O9" s="360"/>
      <c r="P9" s="360"/>
      <c r="Q9" s="360"/>
    </row>
    <row r="10" spans="1:10" ht="15.75">
      <c r="A10" s="23"/>
      <c r="B10" s="23"/>
      <c r="C10" s="23"/>
      <c r="D10" s="23"/>
      <c r="E10" s="23"/>
      <c r="F10" s="23"/>
      <c r="G10" s="23"/>
      <c r="H10" s="23"/>
      <c r="I10" s="23"/>
      <c r="J10" s="23"/>
    </row>
    <row r="11" spans="1:10" ht="15.75">
      <c r="A11" s="23"/>
      <c r="B11" s="23"/>
      <c r="C11" s="23"/>
      <c r="D11" s="23"/>
      <c r="E11" s="23"/>
      <c r="F11" s="23"/>
      <c r="G11" s="23"/>
      <c r="H11" s="23"/>
      <c r="I11" s="23"/>
      <c r="J11" s="23"/>
    </row>
    <row r="12" spans="2:16" ht="15.75">
      <c r="B12" s="369" t="s">
        <v>148</v>
      </c>
      <c r="C12" s="369"/>
      <c r="D12" s="369"/>
      <c r="E12" s="369"/>
      <c r="F12" s="369"/>
      <c r="G12" s="369"/>
      <c r="H12" s="369"/>
      <c r="I12" s="369"/>
      <c r="J12" s="369"/>
      <c r="K12" s="369"/>
      <c r="L12" s="369"/>
      <c r="M12" s="369"/>
      <c r="N12" s="91"/>
      <c r="P12" s="208"/>
    </row>
    <row r="13" spans="2:16" ht="15.75">
      <c r="B13" s="55"/>
      <c r="C13" s="55"/>
      <c r="D13" s="371" t="s">
        <v>22</v>
      </c>
      <c r="E13" s="371"/>
      <c r="F13" s="371"/>
      <c r="G13" s="371"/>
      <c r="H13" s="371"/>
      <c r="I13" s="371"/>
      <c r="J13" s="371"/>
      <c r="K13" s="371"/>
      <c r="L13" s="44"/>
      <c r="M13" s="55"/>
      <c r="N13" s="55"/>
      <c r="P13" s="208"/>
    </row>
    <row r="14" spans="1:14" ht="15.75">
      <c r="A14" s="23"/>
      <c r="B14" s="23"/>
      <c r="C14" s="23"/>
      <c r="D14" s="373" t="s">
        <v>251</v>
      </c>
      <c r="E14" s="373"/>
      <c r="F14" s="373"/>
      <c r="G14" s="373"/>
      <c r="H14" s="373"/>
      <c r="I14" s="373"/>
      <c r="J14" s="373"/>
      <c r="K14" s="44" t="s">
        <v>27</v>
      </c>
      <c r="L14" s="44"/>
      <c r="M14" s="55"/>
      <c r="N14" s="55"/>
    </row>
    <row r="15" spans="1:14" ht="15.75">
      <c r="A15" s="23"/>
      <c r="B15" s="23"/>
      <c r="C15" s="23"/>
      <c r="D15" s="74"/>
      <c r="E15" s="74"/>
      <c r="G15" s="74"/>
      <c r="H15" s="74" t="s">
        <v>45</v>
      </c>
      <c r="I15" s="74"/>
      <c r="J15" s="74"/>
      <c r="K15" s="44"/>
      <c r="L15" s="44"/>
      <c r="M15" s="55"/>
      <c r="N15" s="55"/>
    </row>
    <row r="16" spans="1:17" ht="15.75" customHeight="1">
      <c r="A16" s="80"/>
      <c r="B16" s="74" t="s">
        <v>28</v>
      </c>
      <c r="C16" s="74"/>
      <c r="D16" s="74" t="s">
        <v>28</v>
      </c>
      <c r="E16" s="74"/>
      <c r="F16" s="74" t="s">
        <v>36</v>
      </c>
      <c r="G16" s="74"/>
      <c r="H16" s="74" t="s">
        <v>46</v>
      </c>
      <c r="I16" s="74"/>
      <c r="J16" s="74" t="s">
        <v>249</v>
      </c>
      <c r="K16" s="74"/>
      <c r="L16" s="74"/>
      <c r="O16" s="210" t="s">
        <v>156</v>
      </c>
      <c r="Q16" s="209" t="s">
        <v>158</v>
      </c>
    </row>
    <row r="17" spans="1:17" ht="15.75" customHeight="1">
      <c r="A17" s="81"/>
      <c r="B17" s="82" t="s">
        <v>30</v>
      </c>
      <c r="C17" s="74"/>
      <c r="D17" s="82" t="s">
        <v>31</v>
      </c>
      <c r="E17" s="74"/>
      <c r="F17" s="82" t="s">
        <v>48</v>
      </c>
      <c r="G17" s="74"/>
      <c r="H17" s="82" t="s">
        <v>47</v>
      </c>
      <c r="I17" s="74"/>
      <c r="J17" s="82" t="s">
        <v>22</v>
      </c>
      <c r="K17" s="82" t="s">
        <v>23</v>
      </c>
      <c r="L17" s="74"/>
      <c r="M17" s="82" t="s">
        <v>29</v>
      </c>
      <c r="N17" s="82"/>
      <c r="O17" s="211" t="s">
        <v>157</v>
      </c>
      <c r="Q17" s="212" t="s">
        <v>159</v>
      </c>
    </row>
    <row r="18" spans="1:17" ht="15.75">
      <c r="A18" s="81"/>
      <c r="B18" s="74" t="s">
        <v>5</v>
      </c>
      <c r="C18" s="74"/>
      <c r="D18" s="74" t="s">
        <v>5</v>
      </c>
      <c r="E18" s="74"/>
      <c r="F18" s="74" t="s">
        <v>5</v>
      </c>
      <c r="G18" s="74"/>
      <c r="H18" s="74" t="s">
        <v>5</v>
      </c>
      <c r="I18" s="74"/>
      <c r="J18" s="74" t="s">
        <v>5</v>
      </c>
      <c r="K18" s="74" t="s">
        <v>5</v>
      </c>
      <c r="L18" s="74"/>
      <c r="M18" s="74" t="s">
        <v>5</v>
      </c>
      <c r="N18" s="74"/>
      <c r="O18" s="74" t="s">
        <v>5</v>
      </c>
      <c r="Q18" s="74" t="s">
        <v>5</v>
      </c>
    </row>
    <row r="19" spans="1:14" ht="15.75">
      <c r="A19" s="152" t="s">
        <v>264</v>
      </c>
      <c r="B19" s="74"/>
      <c r="C19" s="74"/>
      <c r="D19" s="74"/>
      <c r="E19" s="74"/>
      <c r="F19" s="74"/>
      <c r="G19" s="74"/>
      <c r="H19" s="74"/>
      <c r="I19" s="74"/>
      <c r="J19" s="74"/>
      <c r="K19" s="74"/>
      <c r="L19" s="74"/>
      <c r="M19" s="74"/>
      <c r="N19" s="74"/>
    </row>
    <row r="20" spans="1:14" ht="15.75">
      <c r="A20" s="62" t="s">
        <v>149</v>
      </c>
      <c r="B20" s="74"/>
      <c r="C20" s="74"/>
      <c r="D20" s="74"/>
      <c r="E20" s="74"/>
      <c r="F20" s="74"/>
      <c r="G20" s="74"/>
      <c r="H20" s="74"/>
      <c r="I20" s="74"/>
      <c r="J20" s="74"/>
      <c r="K20" s="74"/>
      <c r="L20" s="74"/>
      <c r="M20" s="74"/>
      <c r="N20" s="74"/>
    </row>
    <row r="21" spans="1:17" ht="15.75">
      <c r="A21" s="5" t="s">
        <v>161</v>
      </c>
      <c r="B21" s="86">
        <v>60500</v>
      </c>
      <c r="C21" s="86"/>
      <c r="D21" s="86">
        <v>1984</v>
      </c>
      <c r="E21" s="86"/>
      <c r="F21" s="86">
        <v>3242</v>
      </c>
      <c r="G21" s="86"/>
      <c r="H21" s="86">
        <v>206</v>
      </c>
      <c r="I21" s="86"/>
      <c r="J21" s="103">
        <v>0</v>
      </c>
      <c r="K21" s="86">
        <v>21954</v>
      </c>
      <c r="L21" s="86"/>
      <c r="M21" s="86">
        <f>SUM(B21:K21)</f>
        <v>87886</v>
      </c>
      <c r="N21" s="86"/>
      <c r="O21" s="96">
        <v>0</v>
      </c>
      <c r="P21" s="96"/>
      <c r="Q21" s="96">
        <f>M21+O21</f>
        <v>87886</v>
      </c>
    </row>
    <row r="22" spans="1:17" ht="15.75">
      <c r="A22" s="97" t="s">
        <v>160</v>
      </c>
      <c r="B22" s="100"/>
      <c r="C22" s="100"/>
      <c r="D22" s="100"/>
      <c r="E22" s="100"/>
      <c r="F22" s="100"/>
      <c r="G22" s="100"/>
      <c r="H22" s="100"/>
      <c r="I22" s="100"/>
      <c r="J22" s="100"/>
      <c r="K22" s="100"/>
      <c r="L22" s="100"/>
      <c r="M22" s="100"/>
      <c r="N22" s="100"/>
      <c r="O22" s="96"/>
      <c r="P22" s="96"/>
      <c r="Q22" s="96"/>
    </row>
    <row r="23" spans="1:17" ht="15.75">
      <c r="A23" s="203" t="s">
        <v>150</v>
      </c>
      <c r="B23" s="215">
        <v>0</v>
      </c>
      <c r="C23" s="218"/>
      <c r="D23" s="215">
        <v>0</v>
      </c>
      <c r="E23" s="218"/>
      <c r="F23" s="216">
        <v>-3242</v>
      </c>
      <c r="G23" s="218"/>
      <c r="H23" s="215">
        <v>0</v>
      </c>
      <c r="I23" s="218"/>
      <c r="J23" s="249">
        <v>0</v>
      </c>
      <c r="K23" s="216">
        <v>3242</v>
      </c>
      <c r="L23" s="218"/>
      <c r="M23" s="217">
        <f>SUM(B23:K23)</f>
        <v>0</v>
      </c>
      <c r="N23" s="86"/>
      <c r="O23" s="214">
        <v>0</v>
      </c>
      <c r="P23" s="219"/>
      <c r="Q23" s="214">
        <f>M23+O23</f>
        <v>0</v>
      </c>
    </row>
    <row r="24" spans="1:17" ht="6" customHeight="1">
      <c r="A24" s="203"/>
      <c r="B24" s="186"/>
      <c r="C24" s="186"/>
      <c r="D24" s="186"/>
      <c r="E24" s="186"/>
      <c r="F24" s="204"/>
      <c r="G24" s="186"/>
      <c r="H24" s="186"/>
      <c r="I24" s="186"/>
      <c r="J24" s="186"/>
      <c r="K24" s="186"/>
      <c r="L24" s="186"/>
      <c r="M24" s="86"/>
      <c r="N24" s="86"/>
      <c r="O24" s="96"/>
      <c r="P24" s="96"/>
      <c r="Q24" s="96"/>
    </row>
    <row r="25" spans="1:17" ht="15.75">
      <c r="A25" s="158" t="s">
        <v>162</v>
      </c>
      <c r="B25" s="204">
        <f>B21+B23</f>
        <v>60500</v>
      </c>
      <c r="C25" s="204"/>
      <c r="D25" s="204">
        <f>D21+D23</f>
        <v>1984</v>
      </c>
      <c r="E25" s="204"/>
      <c r="F25" s="204">
        <f>F21+F23</f>
        <v>0</v>
      </c>
      <c r="G25" s="204"/>
      <c r="H25" s="204">
        <f>H21+H23</f>
        <v>206</v>
      </c>
      <c r="I25" s="204"/>
      <c r="J25" s="204">
        <f>J21+J23</f>
        <v>0</v>
      </c>
      <c r="K25" s="204">
        <f>K21+K23</f>
        <v>25196</v>
      </c>
      <c r="L25" s="204"/>
      <c r="M25" s="204">
        <f>M21+M23</f>
        <v>87886</v>
      </c>
      <c r="N25" s="204"/>
      <c r="O25" s="204">
        <f>O21+O23</f>
        <v>0</v>
      </c>
      <c r="P25" s="96"/>
      <c r="Q25" s="204">
        <f>Q21+Q23</f>
        <v>87886</v>
      </c>
    </row>
    <row r="26" spans="1:17" ht="15.75">
      <c r="A26" s="5"/>
      <c r="B26" s="102"/>
      <c r="C26" s="100"/>
      <c r="D26" s="102"/>
      <c r="E26" s="100"/>
      <c r="F26" s="101"/>
      <c r="G26" s="100"/>
      <c r="H26" s="114"/>
      <c r="I26" s="100"/>
      <c r="J26" s="100"/>
      <c r="K26" s="102"/>
      <c r="L26" s="100"/>
      <c r="M26" s="85"/>
      <c r="N26" s="85"/>
      <c r="O26" s="96"/>
      <c r="P26" s="96"/>
      <c r="Q26" s="96"/>
    </row>
    <row r="27" spans="1:17" ht="15.75">
      <c r="A27" s="30" t="s">
        <v>244</v>
      </c>
      <c r="B27" s="204">
        <v>6050</v>
      </c>
      <c r="C27" s="186"/>
      <c r="D27" s="204">
        <v>-1984</v>
      </c>
      <c r="E27" s="186"/>
      <c r="F27" s="186">
        <v>0</v>
      </c>
      <c r="G27" s="186"/>
      <c r="H27" s="186">
        <v>0</v>
      </c>
      <c r="I27" s="186"/>
      <c r="J27" s="186">
        <v>0</v>
      </c>
      <c r="K27" s="204">
        <v>-4066</v>
      </c>
      <c r="L27" s="186"/>
      <c r="M27" s="86">
        <f>SUM(B27:K27)</f>
        <v>0</v>
      </c>
      <c r="N27" s="86"/>
      <c r="O27" s="96">
        <v>0</v>
      </c>
      <c r="P27" s="96"/>
      <c r="Q27" s="96">
        <f>M27+O27</f>
        <v>0</v>
      </c>
    </row>
    <row r="28" spans="1:17" ht="15.75">
      <c r="A28" s="30"/>
      <c r="B28" s="204"/>
      <c r="C28" s="186"/>
      <c r="D28" s="204"/>
      <c r="E28" s="186"/>
      <c r="F28" s="186"/>
      <c r="G28" s="186"/>
      <c r="H28" s="186"/>
      <c r="I28" s="186"/>
      <c r="J28" s="186"/>
      <c r="K28" s="204"/>
      <c r="L28" s="186"/>
      <c r="M28" s="86"/>
      <c r="N28" s="86"/>
      <c r="O28" s="96"/>
      <c r="P28" s="96"/>
      <c r="Q28" s="96"/>
    </row>
    <row r="29" spans="1:17" ht="15.75">
      <c r="A29" s="30" t="s">
        <v>250</v>
      </c>
      <c r="B29" s="103">
        <v>0</v>
      </c>
      <c r="C29" s="204"/>
      <c r="D29" s="103">
        <v>0</v>
      </c>
      <c r="E29" s="204"/>
      <c r="F29" s="103">
        <v>0</v>
      </c>
      <c r="G29" s="204"/>
      <c r="H29" s="103">
        <v>0</v>
      </c>
      <c r="I29" s="204"/>
      <c r="J29" s="204">
        <v>111</v>
      </c>
      <c r="K29" s="103">
        <v>0</v>
      </c>
      <c r="L29" s="204"/>
      <c r="M29" s="86">
        <f>SUM(B29:K29)</f>
        <v>111</v>
      </c>
      <c r="N29" s="200"/>
      <c r="O29" s="96">
        <v>0</v>
      </c>
      <c r="P29" s="96"/>
      <c r="Q29" s="96">
        <f>M29+O29</f>
        <v>111</v>
      </c>
    </row>
    <row r="30" spans="1:17" ht="15.75">
      <c r="A30" s="30"/>
      <c r="B30" s="103"/>
      <c r="C30" s="103"/>
      <c r="D30" s="103"/>
      <c r="E30" s="103"/>
      <c r="F30" s="103"/>
      <c r="G30" s="103"/>
      <c r="H30" s="103"/>
      <c r="I30" s="103"/>
      <c r="J30" s="103"/>
      <c r="K30" s="103"/>
      <c r="L30" s="99"/>
      <c r="M30" s="85"/>
      <c r="N30" s="85"/>
      <c r="O30" s="96"/>
      <c r="P30" s="96"/>
      <c r="Q30" s="96"/>
    </row>
    <row r="31" spans="1:17" ht="15.75">
      <c r="A31" s="30" t="s">
        <v>71</v>
      </c>
      <c r="B31" s="103">
        <v>0</v>
      </c>
      <c r="C31" s="103"/>
      <c r="D31" s="103">
        <v>0</v>
      </c>
      <c r="E31" s="103"/>
      <c r="F31" s="103">
        <v>0</v>
      </c>
      <c r="G31" s="103"/>
      <c r="H31" s="103">
        <v>93</v>
      </c>
      <c r="I31" s="103"/>
      <c r="J31" s="103">
        <v>0</v>
      </c>
      <c r="K31" s="103">
        <v>0</v>
      </c>
      <c r="L31" s="99"/>
      <c r="M31" s="85">
        <f>SUM(B31:K31)</f>
        <v>93</v>
      </c>
      <c r="N31" s="85"/>
      <c r="O31" s="96">
        <v>0</v>
      </c>
      <c r="P31" s="96"/>
      <c r="Q31" s="96">
        <f>M31+O31</f>
        <v>93</v>
      </c>
    </row>
    <row r="32" spans="1:17" ht="15.75">
      <c r="A32" s="30"/>
      <c r="B32" s="103"/>
      <c r="C32" s="103"/>
      <c r="D32" s="103"/>
      <c r="E32" s="103"/>
      <c r="F32" s="103"/>
      <c r="G32" s="103"/>
      <c r="H32" s="103"/>
      <c r="I32" s="103"/>
      <c r="J32" s="103"/>
      <c r="K32" s="103"/>
      <c r="L32" s="99"/>
      <c r="M32" s="85"/>
      <c r="N32" s="85"/>
      <c r="O32" s="96"/>
      <c r="P32" s="96"/>
      <c r="Q32" s="96"/>
    </row>
    <row r="33" spans="1:17" ht="15.75">
      <c r="A33" s="5" t="s">
        <v>305</v>
      </c>
      <c r="B33" s="103">
        <v>0</v>
      </c>
      <c r="C33" s="103"/>
      <c r="D33" s="103">
        <v>0</v>
      </c>
      <c r="E33" s="103"/>
      <c r="F33" s="103">
        <v>0</v>
      </c>
      <c r="G33" s="103"/>
      <c r="H33" s="103">
        <v>0</v>
      </c>
      <c r="I33" s="103"/>
      <c r="J33" s="103">
        <v>0</v>
      </c>
      <c r="K33" s="103">
        <v>10644</v>
      </c>
      <c r="L33" s="99"/>
      <c r="M33" s="85">
        <f>SUM(B33:K33)</f>
        <v>10644</v>
      </c>
      <c r="N33" s="85"/>
      <c r="O33" s="96">
        <v>0</v>
      </c>
      <c r="P33" s="96"/>
      <c r="Q33" s="96">
        <f>M33+O33</f>
        <v>10644</v>
      </c>
    </row>
    <row r="34" spans="1:17" ht="15.75">
      <c r="A34" s="5"/>
      <c r="B34" s="103"/>
      <c r="C34" s="103"/>
      <c r="D34" s="103"/>
      <c r="E34" s="103"/>
      <c r="F34" s="103"/>
      <c r="G34" s="103"/>
      <c r="H34" s="103"/>
      <c r="I34" s="103"/>
      <c r="J34" s="103"/>
      <c r="K34" s="103"/>
      <c r="L34" s="99"/>
      <c r="M34" s="85"/>
      <c r="N34" s="85"/>
      <c r="O34" s="96"/>
      <c r="P34" s="96"/>
      <c r="Q34" s="96"/>
    </row>
    <row r="35" spans="1:17" ht="15.75">
      <c r="A35" s="5" t="s">
        <v>265</v>
      </c>
      <c r="B35" s="103"/>
      <c r="C35" s="103"/>
      <c r="D35" s="103"/>
      <c r="E35" s="103"/>
      <c r="F35" s="103"/>
      <c r="G35" s="103"/>
      <c r="H35" s="103"/>
      <c r="I35" s="103"/>
      <c r="J35" s="103"/>
      <c r="K35" s="103"/>
      <c r="L35" s="99"/>
      <c r="M35" s="85"/>
      <c r="N35" s="85"/>
      <c r="O35" s="96"/>
      <c r="P35" s="96"/>
      <c r="Q35" s="96"/>
    </row>
    <row r="36" spans="1:17" ht="15.75">
      <c r="A36" s="5" t="s">
        <v>266</v>
      </c>
      <c r="B36" s="103">
        <v>20</v>
      </c>
      <c r="C36" s="103"/>
      <c r="D36" s="103">
        <v>3</v>
      </c>
      <c r="E36" s="103"/>
      <c r="F36" s="103">
        <v>0</v>
      </c>
      <c r="G36" s="103"/>
      <c r="H36" s="103">
        <v>0</v>
      </c>
      <c r="I36" s="103"/>
      <c r="J36" s="103">
        <v>0</v>
      </c>
      <c r="K36" s="103">
        <v>0</v>
      </c>
      <c r="L36" s="99"/>
      <c r="M36" s="85">
        <f>SUM(B36:K36)</f>
        <v>23</v>
      </c>
      <c r="N36" s="85"/>
      <c r="O36" s="96">
        <v>0</v>
      </c>
      <c r="P36" s="96"/>
      <c r="Q36" s="96">
        <f>M36+O36</f>
        <v>23</v>
      </c>
    </row>
    <row r="37" spans="1:17" ht="9.75" customHeight="1">
      <c r="A37" s="97"/>
      <c r="B37" s="104"/>
      <c r="C37" s="99"/>
      <c r="D37" s="104"/>
      <c r="E37" s="99"/>
      <c r="F37" s="104"/>
      <c r="G37" s="99"/>
      <c r="H37" s="104"/>
      <c r="I37" s="99"/>
      <c r="J37" s="104"/>
      <c r="K37" s="104"/>
      <c r="L37" s="99"/>
      <c r="M37" s="104"/>
      <c r="N37" s="108"/>
      <c r="O37" s="96"/>
      <c r="P37" s="96"/>
      <c r="Q37" s="96"/>
    </row>
    <row r="38" spans="1:17" ht="7.5" customHeight="1">
      <c r="A38" s="97"/>
      <c r="B38" s="99"/>
      <c r="C38" s="99"/>
      <c r="D38" s="99"/>
      <c r="E38" s="99"/>
      <c r="F38" s="99"/>
      <c r="G38" s="99"/>
      <c r="H38" s="99"/>
      <c r="I38" s="99"/>
      <c r="J38" s="99"/>
      <c r="K38" s="99"/>
      <c r="L38" s="99"/>
      <c r="M38" s="99"/>
      <c r="N38" s="99"/>
      <c r="O38" s="213"/>
      <c r="P38" s="96"/>
      <c r="Q38" s="213"/>
    </row>
    <row r="39" spans="1:17" ht="16.5" thickBot="1">
      <c r="A39" s="158" t="s">
        <v>267</v>
      </c>
      <c r="B39" s="105">
        <f>SUM(B25:B37)</f>
        <v>66570</v>
      </c>
      <c r="C39" s="99"/>
      <c r="D39" s="105">
        <f>SUM(D25:D37)</f>
        <v>3</v>
      </c>
      <c r="E39" s="99"/>
      <c r="F39" s="105">
        <f>SUM(F25:F37)</f>
        <v>0</v>
      </c>
      <c r="G39" s="99"/>
      <c r="H39" s="105">
        <f>SUM(H25:H37)</f>
        <v>299</v>
      </c>
      <c r="I39" s="99"/>
      <c r="J39" s="105">
        <f>SUM(J25:J37)</f>
        <v>111</v>
      </c>
      <c r="K39" s="105">
        <f>SUM(K25:K37)</f>
        <v>31774</v>
      </c>
      <c r="L39" s="99"/>
      <c r="M39" s="105">
        <f>SUM(M25:M37)</f>
        <v>98757</v>
      </c>
      <c r="N39" s="205"/>
      <c r="O39" s="105">
        <f>SUM(O25:O37)</f>
        <v>0</v>
      </c>
      <c r="P39" s="96"/>
      <c r="Q39" s="105">
        <f>SUM(Q25:Q37)</f>
        <v>98757</v>
      </c>
    </row>
    <row r="40" spans="1:14" ht="16.5" thickTop="1">
      <c r="A40" s="97"/>
      <c r="B40" s="205"/>
      <c r="C40" s="99"/>
      <c r="D40" s="205"/>
      <c r="E40" s="99"/>
      <c r="F40" s="205"/>
      <c r="G40" s="99"/>
      <c r="H40" s="205"/>
      <c r="I40" s="99"/>
      <c r="J40" s="99"/>
      <c r="K40" s="205"/>
      <c r="L40" s="99"/>
      <c r="M40" s="205"/>
      <c r="N40" s="205"/>
    </row>
    <row r="42" spans="2:14" ht="15.75">
      <c r="B42" s="369" t="s">
        <v>148</v>
      </c>
      <c r="C42" s="369"/>
      <c r="D42" s="369"/>
      <c r="E42" s="369"/>
      <c r="F42" s="369"/>
      <c r="G42" s="369"/>
      <c r="H42" s="369"/>
      <c r="I42" s="369"/>
      <c r="J42" s="369"/>
      <c r="K42" s="369"/>
      <c r="L42" s="369"/>
      <c r="M42" s="369"/>
      <c r="N42" s="91"/>
    </row>
    <row r="43" spans="2:14" ht="15.75">
      <c r="B43" s="55"/>
      <c r="C43" s="55"/>
      <c r="D43" s="371" t="s">
        <v>22</v>
      </c>
      <c r="E43" s="371"/>
      <c r="F43" s="371"/>
      <c r="G43" s="371"/>
      <c r="H43" s="371"/>
      <c r="I43" s="371"/>
      <c r="J43" s="371"/>
      <c r="K43" s="371"/>
      <c r="L43" s="44"/>
      <c r="M43" s="55"/>
      <c r="N43" s="55"/>
    </row>
    <row r="44" spans="1:14" ht="15.75">
      <c r="A44" s="23"/>
      <c r="B44" s="23"/>
      <c r="C44" s="23"/>
      <c r="D44" s="250" t="s">
        <v>251</v>
      </c>
      <c r="E44" s="250"/>
      <c r="F44" s="250"/>
      <c r="G44" s="250"/>
      <c r="H44" s="250"/>
      <c r="I44" s="74"/>
      <c r="J44" s="74"/>
      <c r="K44" s="44" t="s">
        <v>27</v>
      </c>
      <c r="L44" s="44"/>
      <c r="M44" s="55"/>
      <c r="N44" s="55"/>
    </row>
    <row r="45" spans="1:14" ht="15.75">
      <c r="A45" s="23"/>
      <c r="B45" s="23"/>
      <c r="C45" s="23"/>
      <c r="D45" s="74"/>
      <c r="E45" s="74"/>
      <c r="G45" s="74"/>
      <c r="H45" s="74" t="s">
        <v>45</v>
      </c>
      <c r="I45" s="74"/>
      <c r="J45" s="74"/>
      <c r="K45" s="44"/>
      <c r="L45" s="44"/>
      <c r="M45" s="55"/>
      <c r="N45" s="55"/>
    </row>
    <row r="46" spans="1:17" ht="15.75">
      <c r="A46" s="80"/>
      <c r="B46" s="74" t="s">
        <v>28</v>
      </c>
      <c r="C46" s="74"/>
      <c r="D46" s="74" t="s">
        <v>28</v>
      </c>
      <c r="E46" s="74"/>
      <c r="F46" s="74" t="s">
        <v>36</v>
      </c>
      <c r="G46" s="74"/>
      <c r="H46" s="74" t="s">
        <v>46</v>
      </c>
      <c r="I46" s="74"/>
      <c r="J46" s="74" t="s">
        <v>249</v>
      </c>
      <c r="K46" s="74"/>
      <c r="L46" s="74"/>
      <c r="O46" s="210" t="s">
        <v>156</v>
      </c>
      <c r="Q46" s="209" t="s">
        <v>158</v>
      </c>
    </row>
    <row r="47" spans="1:17" ht="15.75">
      <c r="A47" s="81"/>
      <c r="B47" s="82" t="s">
        <v>30</v>
      </c>
      <c r="C47" s="74"/>
      <c r="D47" s="82" t="s">
        <v>31</v>
      </c>
      <c r="E47" s="74"/>
      <c r="F47" s="82" t="s">
        <v>48</v>
      </c>
      <c r="G47" s="74"/>
      <c r="H47" s="82" t="s">
        <v>47</v>
      </c>
      <c r="I47" s="74"/>
      <c r="J47" s="82" t="s">
        <v>22</v>
      </c>
      <c r="K47" s="82" t="s">
        <v>23</v>
      </c>
      <c r="L47" s="74"/>
      <c r="M47" s="82" t="s">
        <v>29</v>
      </c>
      <c r="N47" s="82"/>
      <c r="O47" s="211" t="s">
        <v>157</v>
      </c>
      <c r="Q47" s="212" t="s">
        <v>159</v>
      </c>
    </row>
    <row r="48" spans="1:17" ht="15.75">
      <c r="A48" s="81"/>
      <c r="B48" s="74" t="s">
        <v>5</v>
      </c>
      <c r="C48" s="74"/>
      <c r="D48" s="74" t="s">
        <v>5</v>
      </c>
      <c r="E48" s="74"/>
      <c r="F48" s="74" t="s">
        <v>5</v>
      </c>
      <c r="G48" s="74"/>
      <c r="H48" s="74" t="s">
        <v>5</v>
      </c>
      <c r="I48" s="74"/>
      <c r="J48" s="74" t="s">
        <v>5</v>
      </c>
      <c r="K48" s="74" t="s">
        <v>5</v>
      </c>
      <c r="L48" s="74"/>
      <c r="M48" s="74" t="s">
        <v>5</v>
      </c>
      <c r="N48" s="74"/>
      <c r="O48" s="74" t="s">
        <v>5</v>
      </c>
      <c r="Q48" s="74" t="s">
        <v>5</v>
      </c>
    </row>
    <row r="49" spans="1:14" ht="15.75">
      <c r="A49" s="152" t="s">
        <v>268</v>
      </c>
      <c r="B49" s="74"/>
      <c r="C49" s="74"/>
      <c r="D49" s="74"/>
      <c r="E49" s="74"/>
      <c r="F49" s="74"/>
      <c r="G49" s="74"/>
      <c r="H49" s="74"/>
      <c r="I49" s="74"/>
      <c r="J49" s="74"/>
      <c r="K49" s="74"/>
      <c r="L49" s="74"/>
      <c r="M49" s="74"/>
      <c r="N49" s="74"/>
    </row>
    <row r="50" spans="1:14" ht="15.75">
      <c r="A50" s="152"/>
      <c r="B50" s="74"/>
      <c r="C50" s="74"/>
      <c r="D50" s="74"/>
      <c r="E50" s="74"/>
      <c r="F50" s="74"/>
      <c r="G50" s="74"/>
      <c r="H50" s="74"/>
      <c r="I50" s="74"/>
      <c r="J50" s="74"/>
      <c r="K50" s="74"/>
      <c r="L50" s="74"/>
      <c r="M50" s="74"/>
      <c r="N50" s="74"/>
    </row>
    <row r="51" spans="1:17" ht="15.75">
      <c r="A51" s="62" t="s">
        <v>151</v>
      </c>
      <c r="B51" s="86">
        <v>55000</v>
      </c>
      <c r="C51" s="86"/>
      <c r="D51" s="86">
        <v>7535</v>
      </c>
      <c r="E51" s="86"/>
      <c r="F51" s="86">
        <v>8935</v>
      </c>
      <c r="G51" s="86"/>
      <c r="H51" s="86">
        <v>190</v>
      </c>
      <c r="I51" s="86"/>
      <c r="J51" s="186">
        <v>0</v>
      </c>
      <c r="K51" s="86">
        <v>7353</v>
      </c>
      <c r="L51" s="86"/>
      <c r="M51" s="86">
        <f>SUM(B51:K51)</f>
        <v>79013</v>
      </c>
      <c r="N51" s="86"/>
      <c r="O51" s="238">
        <v>0</v>
      </c>
      <c r="P51" s="96"/>
      <c r="Q51" s="96">
        <f>M51+O51</f>
        <v>79013</v>
      </c>
    </row>
    <row r="52" spans="1:17" ht="15.75">
      <c r="A52" s="97"/>
      <c r="B52" s="100"/>
      <c r="C52" s="100"/>
      <c r="D52" s="100"/>
      <c r="E52" s="100"/>
      <c r="F52" s="100"/>
      <c r="G52" s="100"/>
      <c r="H52" s="100"/>
      <c r="I52" s="100"/>
      <c r="J52" s="100"/>
      <c r="K52" s="100"/>
      <c r="L52" s="100"/>
      <c r="M52" s="100"/>
      <c r="N52" s="100"/>
      <c r="O52" s="238"/>
      <c r="P52" s="96"/>
      <c r="Q52" s="96"/>
    </row>
    <row r="53" spans="1:17" ht="15.75">
      <c r="A53" s="97" t="s">
        <v>244</v>
      </c>
      <c r="B53" s="204">
        <v>5500</v>
      </c>
      <c r="C53" s="100"/>
      <c r="D53" s="204">
        <v>-5500</v>
      </c>
      <c r="E53" s="100"/>
      <c r="F53" s="186">
        <v>0</v>
      </c>
      <c r="G53" s="100"/>
      <c r="H53" s="186">
        <v>0</v>
      </c>
      <c r="I53" s="100"/>
      <c r="J53" s="186">
        <v>0</v>
      </c>
      <c r="K53" s="186">
        <v>0</v>
      </c>
      <c r="L53" s="100"/>
      <c r="M53" s="86">
        <f>SUM(B53:K53)</f>
        <v>0</v>
      </c>
      <c r="N53" s="100"/>
      <c r="O53" s="238">
        <v>0</v>
      </c>
      <c r="P53" s="96"/>
      <c r="Q53" s="96">
        <f>M53+O53</f>
        <v>0</v>
      </c>
    </row>
    <row r="54" spans="1:17" ht="15.75">
      <c r="A54" s="97"/>
      <c r="B54" s="100"/>
      <c r="C54" s="100"/>
      <c r="D54" s="100"/>
      <c r="E54" s="100"/>
      <c r="F54" s="100"/>
      <c r="G54" s="100"/>
      <c r="H54" s="100"/>
      <c r="I54" s="100"/>
      <c r="J54" s="100"/>
      <c r="K54" s="100"/>
      <c r="L54" s="100"/>
      <c r="M54" s="100"/>
      <c r="N54" s="100"/>
      <c r="O54" s="238"/>
      <c r="P54" s="96"/>
      <c r="Q54" s="96"/>
    </row>
    <row r="55" spans="1:22" ht="33" customHeight="1">
      <c r="A55" s="240" t="s">
        <v>228</v>
      </c>
      <c r="B55" s="186">
        <v>0</v>
      </c>
      <c r="C55" s="186"/>
      <c r="D55" s="186">
        <v>0</v>
      </c>
      <c r="E55" s="204"/>
      <c r="F55" s="204">
        <v>-5092</v>
      </c>
      <c r="G55" s="204"/>
      <c r="H55" s="186">
        <v>0</v>
      </c>
      <c r="I55" s="186"/>
      <c r="J55" s="186">
        <v>0</v>
      </c>
      <c r="K55" s="186">
        <v>0</v>
      </c>
      <c r="L55" s="186"/>
      <c r="M55" s="86">
        <f>SUM(B55:K55)</f>
        <v>-5092</v>
      </c>
      <c r="N55" s="186"/>
      <c r="O55" s="238">
        <v>0</v>
      </c>
      <c r="P55" s="238"/>
      <c r="Q55" s="204">
        <f>M55+O55</f>
        <v>-5092</v>
      </c>
      <c r="R55" s="96"/>
      <c r="S55" s="96"/>
      <c r="T55" s="96"/>
      <c r="U55" s="96"/>
      <c r="V55" s="96"/>
    </row>
    <row r="56" spans="1:17" ht="15.75">
      <c r="A56" s="97"/>
      <c r="B56" s="100"/>
      <c r="C56" s="100"/>
      <c r="D56" s="100"/>
      <c r="E56" s="100"/>
      <c r="F56" s="100"/>
      <c r="G56" s="100"/>
      <c r="H56" s="100"/>
      <c r="I56" s="100"/>
      <c r="J56" s="100"/>
      <c r="K56" s="100"/>
      <c r="L56" s="100"/>
      <c r="M56" s="100"/>
      <c r="N56" s="100"/>
      <c r="O56" s="238"/>
      <c r="P56" s="96"/>
      <c r="Q56" s="96"/>
    </row>
    <row r="57" spans="1:17" ht="15.75">
      <c r="A57" s="94" t="s">
        <v>120</v>
      </c>
      <c r="B57" s="185">
        <v>0</v>
      </c>
      <c r="C57" s="186"/>
      <c r="D57" s="186">
        <v>0</v>
      </c>
      <c r="E57" s="186"/>
      <c r="F57" s="187">
        <v>-601</v>
      </c>
      <c r="G57" s="186"/>
      <c r="H57" s="186">
        <v>0</v>
      </c>
      <c r="I57" s="186"/>
      <c r="J57" s="186">
        <v>0</v>
      </c>
      <c r="K57" s="186">
        <v>0</v>
      </c>
      <c r="L57" s="186"/>
      <c r="M57" s="85">
        <f>SUM(B57:K57)</f>
        <v>-601</v>
      </c>
      <c r="N57" s="85"/>
      <c r="O57" s="238">
        <v>0</v>
      </c>
      <c r="P57" s="96"/>
      <c r="Q57" s="96">
        <f>M57+O57</f>
        <v>-601</v>
      </c>
    </row>
    <row r="58" spans="1:17" ht="15.75">
      <c r="A58" s="30"/>
      <c r="B58" s="100"/>
      <c r="C58" s="100"/>
      <c r="D58" s="100"/>
      <c r="E58" s="100"/>
      <c r="F58" s="100"/>
      <c r="G58" s="100"/>
      <c r="H58" s="100"/>
      <c r="I58" s="100"/>
      <c r="J58" s="100"/>
      <c r="K58" s="100"/>
      <c r="L58" s="100"/>
      <c r="M58" s="100"/>
      <c r="N58" s="100"/>
      <c r="O58" s="238"/>
      <c r="P58" s="96"/>
      <c r="Q58" s="96"/>
    </row>
    <row r="59" spans="1:17" ht="15.75">
      <c r="A59" s="30" t="s">
        <v>71</v>
      </c>
      <c r="B59" s="103">
        <v>0</v>
      </c>
      <c r="C59" s="103"/>
      <c r="D59" s="103">
        <v>0</v>
      </c>
      <c r="E59" s="103"/>
      <c r="F59" s="103">
        <v>0</v>
      </c>
      <c r="G59" s="103"/>
      <c r="H59" s="103">
        <v>16</v>
      </c>
      <c r="I59" s="103"/>
      <c r="J59" s="186">
        <v>0</v>
      </c>
      <c r="K59" s="103">
        <v>0</v>
      </c>
      <c r="L59" s="99"/>
      <c r="M59" s="85">
        <f>SUM(B59:K59)</f>
        <v>16</v>
      </c>
      <c r="N59" s="85"/>
      <c r="O59" s="238">
        <v>0</v>
      </c>
      <c r="P59" s="96"/>
      <c r="Q59" s="96">
        <f>M59+O59</f>
        <v>16</v>
      </c>
    </row>
    <row r="60" spans="1:17" ht="15.75">
      <c r="A60" s="30"/>
      <c r="B60" s="103"/>
      <c r="C60" s="103"/>
      <c r="D60" s="103"/>
      <c r="E60" s="103"/>
      <c r="F60" s="103"/>
      <c r="G60" s="103"/>
      <c r="H60" s="103"/>
      <c r="I60" s="103"/>
      <c r="J60" s="103"/>
      <c r="K60" s="103"/>
      <c r="L60" s="99"/>
      <c r="M60" s="85"/>
      <c r="N60" s="85"/>
      <c r="O60" s="238"/>
      <c r="P60" s="96"/>
      <c r="Q60" s="96"/>
    </row>
    <row r="61" spans="1:17" ht="15.75">
      <c r="A61" s="30" t="s">
        <v>224</v>
      </c>
      <c r="B61" s="103">
        <v>0</v>
      </c>
      <c r="C61" s="103"/>
      <c r="D61" s="103">
        <v>-51</v>
      </c>
      <c r="E61" s="103"/>
      <c r="F61" s="103">
        <v>0</v>
      </c>
      <c r="G61" s="103"/>
      <c r="H61" s="103">
        <v>0</v>
      </c>
      <c r="I61" s="103"/>
      <c r="J61" s="186">
        <v>0</v>
      </c>
      <c r="K61" s="103">
        <v>0</v>
      </c>
      <c r="L61" s="99"/>
      <c r="M61" s="85">
        <f>SUM(B61:K61)</f>
        <v>-51</v>
      </c>
      <c r="N61" s="85"/>
      <c r="O61" s="238">
        <v>0</v>
      </c>
      <c r="P61" s="96"/>
      <c r="Q61" s="96">
        <f>M61+O61</f>
        <v>-51</v>
      </c>
    </row>
    <row r="62" spans="1:17" ht="15.75">
      <c r="A62" s="30"/>
      <c r="B62" s="103"/>
      <c r="C62" s="103"/>
      <c r="D62" s="103"/>
      <c r="E62" s="103"/>
      <c r="F62" s="103"/>
      <c r="G62" s="103"/>
      <c r="H62" s="103"/>
      <c r="I62" s="103"/>
      <c r="J62" s="103"/>
      <c r="K62" s="103"/>
      <c r="L62" s="99"/>
      <c r="M62" s="85"/>
      <c r="N62" s="85"/>
      <c r="O62" s="238"/>
      <c r="P62" s="96"/>
      <c r="Q62" s="96"/>
    </row>
    <row r="63" spans="1:17" ht="15.75">
      <c r="A63" s="5" t="s">
        <v>305</v>
      </c>
      <c r="B63" s="103">
        <v>0</v>
      </c>
      <c r="C63" s="103"/>
      <c r="D63" s="103">
        <v>0</v>
      </c>
      <c r="E63" s="103"/>
      <c r="F63" s="103">
        <v>0</v>
      </c>
      <c r="G63" s="103"/>
      <c r="H63" s="103">
        <v>0</v>
      </c>
      <c r="I63" s="103"/>
      <c r="J63" s="186">
        <v>0</v>
      </c>
      <c r="K63" s="103">
        <v>14601</v>
      </c>
      <c r="L63" s="99"/>
      <c r="M63" s="85">
        <f>SUM(B63:K63)</f>
        <v>14601</v>
      </c>
      <c r="N63" s="85"/>
      <c r="O63" s="238">
        <v>0</v>
      </c>
      <c r="P63" s="96"/>
      <c r="Q63" s="96">
        <f>M63+O63</f>
        <v>14601</v>
      </c>
    </row>
    <row r="64" spans="1:17" ht="15.75">
      <c r="A64" s="5"/>
      <c r="B64" s="103"/>
      <c r="C64" s="103"/>
      <c r="D64" s="103"/>
      <c r="E64" s="103"/>
      <c r="F64" s="103"/>
      <c r="G64" s="103"/>
      <c r="H64" s="103"/>
      <c r="I64" s="103"/>
      <c r="J64" s="103"/>
      <c r="K64" s="103"/>
      <c r="L64" s="99"/>
      <c r="M64" s="85"/>
      <c r="N64" s="85"/>
      <c r="O64" s="96"/>
      <c r="P64" s="96"/>
      <c r="Q64" s="96"/>
    </row>
    <row r="65" spans="1:17" ht="16.5" thickBot="1">
      <c r="A65" s="158" t="s">
        <v>269</v>
      </c>
      <c r="B65" s="206">
        <f>SUM(B51:B64)</f>
        <v>60500</v>
      </c>
      <c r="C65" s="99"/>
      <c r="D65" s="206">
        <f>SUM(D51:D64)</f>
        <v>1984</v>
      </c>
      <c r="E65" s="99"/>
      <c r="F65" s="206">
        <f>SUM(F51:F64)</f>
        <v>3242</v>
      </c>
      <c r="G65" s="99"/>
      <c r="H65" s="206">
        <f>SUM(H51:H64)</f>
        <v>206</v>
      </c>
      <c r="I65" s="99"/>
      <c r="J65" s="206">
        <f>SUM(J51:J64)</f>
        <v>0</v>
      </c>
      <c r="K65" s="206">
        <f>SUM(K51:K64)</f>
        <v>21954</v>
      </c>
      <c r="L65" s="99"/>
      <c r="M65" s="206">
        <f>SUM(M51:M64)</f>
        <v>87886</v>
      </c>
      <c r="N65" s="205"/>
      <c r="O65" s="206">
        <f>SUM(O51:O64)</f>
        <v>0</v>
      </c>
      <c r="P65" s="96"/>
      <c r="Q65" s="206">
        <f>SUM(Q51:Q64)</f>
        <v>87886</v>
      </c>
    </row>
    <row r="66" spans="15:17" ht="16.5" thickTop="1">
      <c r="O66" s="96"/>
      <c r="P66" s="96"/>
      <c r="Q66" s="96"/>
    </row>
    <row r="70" spans="1:14" ht="15.75">
      <c r="A70" s="362" t="s">
        <v>152</v>
      </c>
      <c r="B70" s="362"/>
      <c r="C70" s="362"/>
      <c r="D70" s="362"/>
      <c r="E70" s="362"/>
      <c r="F70" s="362"/>
      <c r="G70" s="362"/>
      <c r="H70" s="362"/>
      <c r="I70" s="362"/>
      <c r="J70" s="362"/>
      <c r="K70" s="362"/>
      <c r="L70" s="372"/>
      <c r="M70" s="372"/>
      <c r="N70" s="207"/>
    </row>
    <row r="71" spans="1:14" ht="15.75">
      <c r="A71" s="372"/>
      <c r="B71" s="372"/>
      <c r="C71" s="372"/>
      <c r="D71" s="372"/>
      <c r="E71" s="372"/>
      <c r="F71" s="372"/>
      <c r="G71" s="372"/>
      <c r="H71" s="372"/>
      <c r="I71" s="372"/>
      <c r="J71" s="372"/>
      <c r="K71" s="372"/>
      <c r="L71" s="372"/>
      <c r="M71" s="372"/>
      <c r="N71" s="207"/>
    </row>
  </sheetData>
  <mergeCells count="10">
    <mergeCell ref="B42:M42"/>
    <mergeCell ref="D13:K13"/>
    <mergeCell ref="A70:M71"/>
    <mergeCell ref="D43:K43"/>
    <mergeCell ref="D14:J14"/>
    <mergeCell ref="B12:M12"/>
    <mergeCell ref="A6:Q6"/>
    <mergeCell ref="A7:Q7"/>
    <mergeCell ref="A8:Q8"/>
    <mergeCell ref="A9:Q9"/>
  </mergeCells>
  <printOptions horizontalCentered="1"/>
  <pageMargins left="0.75" right="0.75" top="1" bottom="1" header="0.5" footer="0.5"/>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A6:H84"/>
  <sheetViews>
    <sheetView workbookViewId="0" topLeftCell="A1">
      <selection activeCell="A1" sqref="A1"/>
    </sheetView>
  </sheetViews>
  <sheetFormatPr defaultColWidth="9.140625" defaultRowHeight="12.75"/>
  <cols>
    <col min="1" max="1" width="4.421875" style="22" customWidth="1"/>
    <col min="2" max="2" width="53.00390625" style="22" customWidth="1"/>
    <col min="3" max="3" width="15.00390625" style="22" customWidth="1"/>
    <col min="4" max="4" width="2.57421875" style="116" customWidth="1"/>
    <col min="5" max="5" width="15.00390625" style="22" customWidth="1"/>
    <col min="6" max="6" width="2.140625" style="22" customWidth="1"/>
    <col min="7" max="16384" width="9.140625" style="22" customWidth="1"/>
  </cols>
  <sheetData>
    <row r="2" ht="15.75"/>
    <row r="3" ht="15.75"/>
    <row r="4" ht="15.75"/>
    <row r="6" spans="1:6" ht="15.75" customHeight="1">
      <c r="A6" s="358" t="s">
        <v>102</v>
      </c>
      <c r="B6" s="358"/>
      <c r="C6" s="358"/>
      <c r="D6" s="358"/>
      <c r="E6" s="358"/>
      <c r="F6" s="358"/>
    </row>
    <row r="7" spans="1:6" ht="15.75" customHeight="1">
      <c r="A7" s="370" t="s">
        <v>0</v>
      </c>
      <c r="B7" s="370"/>
      <c r="C7" s="370"/>
      <c r="D7" s="370"/>
      <c r="E7" s="370"/>
      <c r="F7" s="370"/>
    </row>
    <row r="8" spans="1:6" ht="15.75">
      <c r="A8" s="360" t="s">
        <v>92</v>
      </c>
      <c r="B8" s="360"/>
      <c r="C8" s="360"/>
      <c r="D8" s="360"/>
      <c r="E8" s="360"/>
      <c r="F8" s="360"/>
    </row>
    <row r="9" spans="1:6" ht="18" customHeight="1">
      <c r="A9" s="360" t="s">
        <v>261</v>
      </c>
      <c r="B9" s="360"/>
      <c r="C9" s="360"/>
      <c r="D9" s="360"/>
      <c r="E9" s="360"/>
      <c r="F9" s="360"/>
    </row>
    <row r="10" spans="1:6" ht="18" customHeight="1">
      <c r="A10" s="21"/>
      <c r="B10" s="21"/>
      <c r="C10" s="21" t="s">
        <v>80</v>
      </c>
      <c r="D10" s="115"/>
      <c r="E10" s="91" t="s">
        <v>81</v>
      </c>
      <c r="F10" s="21"/>
    </row>
    <row r="11" spans="1:5" ht="15" customHeight="1">
      <c r="A11" s="21"/>
      <c r="B11" s="21"/>
      <c r="C11" s="360" t="s">
        <v>270</v>
      </c>
      <c r="D11" s="360"/>
      <c r="E11" s="360"/>
    </row>
    <row r="12" spans="1:5" ht="19.5" customHeight="1">
      <c r="A12" s="46"/>
      <c r="B12" s="46"/>
      <c r="C12" s="9" t="s">
        <v>271</v>
      </c>
      <c r="D12" s="9"/>
      <c r="E12" s="9" t="s">
        <v>272</v>
      </c>
    </row>
    <row r="13" spans="1:5" ht="15.75" customHeight="1">
      <c r="A13" s="46"/>
      <c r="B13" s="46"/>
      <c r="C13" s="10" t="s">
        <v>5</v>
      </c>
      <c r="D13" s="10"/>
      <c r="E13" s="10" t="s">
        <v>5</v>
      </c>
    </row>
    <row r="14" spans="1:4" ht="15.75" customHeight="1">
      <c r="A14" s="46"/>
      <c r="B14" s="46"/>
      <c r="C14" s="9"/>
      <c r="D14" s="9"/>
    </row>
    <row r="15" spans="1:8" ht="15.75">
      <c r="A15" s="47" t="s">
        <v>129</v>
      </c>
      <c r="B15" s="46"/>
      <c r="C15" s="48">
        <v>12119</v>
      </c>
      <c r="D15" s="113"/>
      <c r="E15" s="40">
        <v>7901</v>
      </c>
      <c r="H15" s="279"/>
    </row>
    <row r="16" spans="1:8" ht="15.75">
      <c r="A16" s="47"/>
      <c r="B16" s="46"/>
      <c r="C16" s="48"/>
      <c r="D16" s="113"/>
      <c r="E16" s="48"/>
      <c r="H16" s="279"/>
    </row>
    <row r="17" spans="1:8" ht="15.75">
      <c r="A17" s="47" t="s">
        <v>308</v>
      </c>
      <c r="B17" s="46"/>
      <c r="C17" s="48">
        <v>-5574</v>
      </c>
      <c r="D17" s="113"/>
      <c r="E17" s="40">
        <v>-4899</v>
      </c>
      <c r="H17" s="279"/>
    </row>
    <row r="18" spans="1:8" ht="15.75">
      <c r="A18" s="47"/>
      <c r="B18" s="46"/>
      <c r="C18" s="48"/>
      <c r="D18" s="113"/>
      <c r="E18" s="48"/>
      <c r="H18" s="279"/>
    </row>
    <row r="19" spans="1:8" ht="15.75">
      <c r="A19" s="47" t="s">
        <v>163</v>
      </c>
      <c r="B19" s="46"/>
      <c r="C19" s="48">
        <v>-3343</v>
      </c>
      <c r="D19" s="113"/>
      <c r="E19" s="40">
        <v>1369</v>
      </c>
      <c r="H19" s="279"/>
    </row>
    <row r="20" spans="1:5" ht="15.75">
      <c r="A20" s="47"/>
      <c r="B20" s="46"/>
      <c r="C20" s="49"/>
      <c r="D20" s="113"/>
      <c r="E20" s="49"/>
    </row>
    <row r="21" spans="1:5" ht="15.75">
      <c r="A21" s="47" t="s">
        <v>227</v>
      </c>
      <c r="B21" s="46"/>
      <c r="C21" s="48">
        <f>SUM(C15:C20)</f>
        <v>3202</v>
      </c>
      <c r="D21" s="113"/>
      <c r="E21" s="48">
        <f>SUM(E15:E20)</f>
        <v>4371</v>
      </c>
    </row>
    <row r="22" spans="1:5" ht="15.75">
      <c r="A22" s="47"/>
      <c r="B22" s="46"/>
      <c r="C22" s="48"/>
      <c r="D22" s="113"/>
      <c r="E22" s="50"/>
    </row>
    <row r="23" spans="1:5" ht="15.75">
      <c r="A23" s="47" t="s">
        <v>38</v>
      </c>
      <c r="B23" s="46"/>
      <c r="C23" s="40">
        <v>10237</v>
      </c>
      <c r="D23" s="50"/>
      <c r="E23" s="40">
        <v>5829</v>
      </c>
    </row>
    <row r="24" spans="1:5" ht="15.75">
      <c r="A24" s="47" t="s">
        <v>72</v>
      </c>
      <c r="B24" s="46"/>
      <c r="C24" s="48">
        <v>59</v>
      </c>
      <c r="D24" s="113"/>
      <c r="E24" s="48">
        <v>37</v>
      </c>
    </row>
    <row r="25" spans="1:5" ht="16.5" thickBot="1">
      <c r="A25" s="47" t="s">
        <v>307</v>
      </c>
      <c r="B25" s="46"/>
      <c r="C25" s="51">
        <f>SUM(C21:C24)</f>
        <v>13498</v>
      </c>
      <c r="D25" s="113"/>
      <c r="E25" s="51">
        <f>SUM(E21:E24)</f>
        <v>10237</v>
      </c>
    </row>
    <row r="26" spans="1:5" ht="16.5" thickTop="1">
      <c r="A26" s="47"/>
      <c r="B26" s="46"/>
      <c r="C26" s="48"/>
      <c r="D26" s="113"/>
      <c r="E26" s="48"/>
    </row>
    <row r="27" spans="1:2" ht="15.75">
      <c r="A27" s="47" t="s">
        <v>39</v>
      </c>
      <c r="B27" s="46" t="s">
        <v>40</v>
      </c>
    </row>
    <row r="28" spans="1:5" ht="15.75">
      <c r="A28" s="47"/>
      <c r="B28" s="46"/>
      <c r="C28" s="9" t="s">
        <v>271</v>
      </c>
      <c r="D28" s="9"/>
      <c r="E28" s="9" t="s">
        <v>272</v>
      </c>
    </row>
    <row r="29" spans="1:5" ht="15.75">
      <c r="A29" s="47"/>
      <c r="B29" s="46"/>
      <c r="C29" s="106" t="s">
        <v>5</v>
      </c>
      <c r="D29" s="117"/>
      <c r="E29" s="106" t="s">
        <v>5</v>
      </c>
    </row>
    <row r="30" spans="1:5" ht="15.75">
      <c r="A30" s="47"/>
      <c r="B30" s="46" t="s">
        <v>41</v>
      </c>
      <c r="C30" s="48">
        <v>8795</v>
      </c>
      <c r="D30" s="113"/>
      <c r="E30" s="48">
        <v>7443</v>
      </c>
    </row>
    <row r="31" spans="1:5" ht="15.75">
      <c r="A31" s="47"/>
      <c r="B31" s="46" t="s">
        <v>306</v>
      </c>
      <c r="C31" s="48">
        <v>4703</v>
      </c>
      <c r="D31" s="113"/>
      <c r="E31" s="48">
        <v>3724</v>
      </c>
    </row>
    <row r="32" spans="1:5" ht="15.75">
      <c r="A32" s="47"/>
      <c r="B32" s="46" t="s">
        <v>104</v>
      </c>
      <c r="C32" s="48">
        <v>0</v>
      </c>
      <c r="D32" s="113"/>
      <c r="E32" s="48">
        <v>-930</v>
      </c>
    </row>
    <row r="33" spans="1:5" ht="16.5" thickBot="1">
      <c r="A33" s="47"/>
      <c r="B33" s="46"/>
      <c r="C33" s="51">
        <f>SUM(C30:C32)</f>
        <v>13498</v>
      </c>
      <c r="D33" s="113"/>
      <c r="E33" s="51">
        <f>SUM(E30:E32)</f>
        <v>10237</v>
      </c>
    </row>
    <row r="34" spans="1:5" ht="16.5" thickTop="1">
      <c r="A34" s="47"/>
      <c r="B34" s="46"/>
      <c r="E34" s="113"/>
    </row>
    <row r="35" spans="1:6" ht="15.75">
      <c r="A35" s="362" t="s">
        <v>153</v>
      </c>
      <c r="B35" s="362"/>
      <c r="C35" s="362"/>
      <c r="D35" s="362"/>
      <c r="E35" s="362"/>
      <c r="F35" s="362"/>
    </row>
    <row r="36" spans="1:6" ht="15.75">
      <c r="A36" s="374"/>
      <c r="B36" s="374"/>
      <c r="C36" s="374"/>
      <c r="D36" s="374"/>
      <c r="E36" s="374"/>
      <c r="F36" s="374"/>
    </row>
    <row r="37" spans="1:4" ht="15.75">
      <c r="A37" s="52"/>
      <c r="B37" s="52"/>
      <c r="C37" s="52"/>
      <c r="D37" s="118"/>
    </row>
    <row r="38" spans="1:4" ht="15.75">
      <c r="A38" s="52"/>
      <c r="B38" s="52"/>
      <c r="C38" s="52"/>
      <c r="D38" s="118"/>
    </row>
    <row r="39" spans="1:4" ht="15.75">
      <c r="A39" s="52"/>
      <c r="B39" s="52"/>
      <c r="C39" s="52"/>
      <c r="D39" s="118"/>
    </row>
    <row r="40" spans="1:4" ht="15.75">
      <c r="A40" s="52"/>
      <c r="B40" s="52"/>
      <c r="C40" s="52"/>
      <c r="D40" s="118"/>
    </row>
    <row r="41" spans="1:4" ht="15.75">
      <c r="A41" s="52"/>
      <c r="B41" s="52"/>
      <c r="C41" s="52"/>
      <c r="D41" s="118"/>
    </row>
    <row r="42" spans="1:4" ht="15.75">
      <c r="A42" s="52"/>
      <c r="B42" s="52"/>
      <c r="C42" s="52"/>
      <c r="D42" s="118"/>
    </row>
    <row r="43" spans="1:4" ht="15.75">
      <c r="A43" s="52"/>
      <c r="B43" s="52"/>
      <c r="C43" s="52"/>
      <c r="D43" s="118"/>
    </row>
    <row r="44" spans="1:4" ht="15.75">
      <c r="A44" s="52"/>
      <c r="B44" s="52"/>
      <c r="C44" s="52"/>
      <c r="D44" s="118"/>
    </row>
    <row r="45" spans="1:4" ht="15.75">
      <c r="A45" s="52"/>
      <c r="B45" s="52"/>
      <c r="C45" s="52"/>
      <c r="D45" s="118"/>
    </row>
    <row r="46" spans="1:4" ht="15.75">
      <c r="A46" s="52"/>
      <c r="B46" s="52"/>
      <c r="C46" s="52"/>
      <c r="D46" s="118"/>
    </row>
    <row r="47" spans="1:4" ht="15.75">
      <c r="A47" s="52"/>
      <c r="B47" s="52"/>
      <c r="C47" s="52"/>
      <c r="D47" s="118"/>
    </row>
    <row r="48" spans="1:4" ht="15.75">
      <c r="A48" s="52"/>
      <c r="B48" s="52"/>
      <c r="C48" s="52"/>
      <c r="D48" s="118"/>
    </row>
    <row r="49" spans="1:4" ht="15.75">
      <c r="A49" s="52"/>
      <c r="B49" s="52"/>
      <c r="C49" s="52"/>
      <c r="D49" s="118"/>
    </row>
    <row r="50" spans="1:4" ht="15.75">
      <c r="A50" s="52"/>
      <c r="B50" s="52"/>
      <c r="C50" s="52"/>
      <c r="D50" s="118"/>
    </row>
    <row r="51" spans="1:4" ht="15.75">
      <c r="A51" s="52"/>
      <c r="B51" s="52"/>
      <c r="C51" s="52"/>
      <c r="D51" s="118"/>
    </row>
    <row r="52" spans="1:4" ht="15.75">
      <c r="A52" s="52"/>
      <c r="B52" s="52"/>
      <c r="C52" s="52"/>
      <c r="D52" s="118"/>
    </row>
    <row r="53" spans="1:4" ht="15.75">
      <c r="A53" s="52"/>
      <c r="B53" s="52"/>
      <c r="C53" s="52"/>
      <c r="D53" s="118"/>
    </row>
    <row r="54" spans="1:4" ht="15.75">
      <c r="A54" s="52"/>
      <c r="B54" s="52"/>
      <c r="C54" s="52"/>
      <c r="D54" s="118"/>
    </row>
    <row r="55" spans="1:4" ht="15.75">
      <c r="A55" s="52"/>
      <c r="B55" s="52"/>
      <c r="C55" s="52"/>
      <c r="D55" s="118"/>
    </row>
    <row r="56" spans="1:4" ht="15.75">
      <c r="A56" s="52"/>
      <c r="B56" s="52"/>
      <c r="C56" s="52"/>
      <c r="D56" s="118"/>
    </row>
    <row r="57" spans="1:4" ht="15.75">
      <c r="A57" s="52"/>
      <c r="B57" s="52"/>
      <c r="C57" s="52"/>
      <c r="D57" s="118"/>
    </row>
    <row r="58" spans="1:4" ht="15.75">
      <c r="A58" s="52"/>
      <c r="B58" s="52"/>
      <c r="C58" s="52"/>
      <c r="D58" s="118"/>
    </row>
    <row r="59" spans="1:4" ht="15.75">
      <c r="A59" s="52"/>
      <c r="B59" s="52"/>
      <c r="C59" s="52"/>
      <c r="D59" s="118"/>
    </row>
    <row r="60" spans="1:4" ht="15.75">
      <c r="A60" s="52"/>
      <c r="B60" s="52"/>
      <c r="C60" s="52"/>
      <c r="D60" s="118"/>
    </row>
    <row r="61" spans="1:4" ht="15.75">
      <c r="A61" s="52"/>
      <c r="B61" s="52"/>
      <c r="C61" s="52"/>
      <c r="D61" s="118"/>
    </row>
    <row r="62" spans="1:4" ht="15.75">
      <c r="A62" s="52"/>
      <c r="B62" s="52"/>
      <c r="C62" s="52"/>
      <c r="D62" s="118"/>
    </row>
    <row r="63" spans="1:4" ht="15.75">
      <c r="A63" s="52"/>
      <c r="B63" s="52"/>
      <c r="C63" s="52"/>
      <c r="D63" s="118"/>
    </row>
    <row r="64" spans="1:4" ht="15.75">
      <c r="A64" s="53"/>
      <c r="B64" s="53"/>
      <c r="C64" s="54"/>
      <c r="D64" s="119"/>
    </row>
    <row r="65" spans="1:4" ht="15.75">
      <c r="A65" s="53"/>
      <c r="B65" s="53"/>
      <c r="C65" s="54"/>
      <c r="D65" s="119"/>
    </row>
    <row r="66" spans="1:4" ht="15.75">
      <c r="A66" s="53"/>
      <c r="B66" s="53"/>
      <c r="C66" s="54"/>
      <c r="D66" s="119"/>
    </row>
    <row r="67" spans="1:4" ht="15.75">
      <c r="A67" s="53"/>
      <c r="B67" s="53"/>
      <c r="C67" s="54"/>
      <c r="D67" s="119"/>
    </row>
    <row r="68" spans="1:4" ht="15.75">
      <c r="A68" s="53"/>
      <c r="B68" s="53"/>
      <c r="C68" s="54"/>
      <c r="D68" s="119"/>
    </row>
    <row r="69" spans="1:4" ht="15.75">
      <c r="A69" s="53"/>
      <c r="B69" s="53"/>
      <c r="C69" s="54"/>
      <c r="D69" s="119"/>
    </row>
    <row r="70" spans="1:4" ht="15.75">
      <c r="A70" s="53"/>
      <c r="B70" s="53"/>
      <c r="C70" s="54"/>
      <c r="D70" s="119"/>
    </row>
    <row r="71" spans="1:4" ht="15.75">
      <c r="A71" s="53"/>
      <c r="B71" s="53"/>
      <c r="C71" s="54"/>
      <c r="D71" s="119"/>
    </row>
    <row r="72" spans="1:4" ht="15.75">
      <c r="A72" s="53"/>
      <c r="B72" s="53"/>
      <c r="C72" s="54"/>
      <c r="D72" s="119"/>
    </row>
    <row r="73" spans="1:4" ht="15.75">
      <c r="A73" s="53"/>
      <c r="B73" s="53"/>
      <c r="C73" s="54"/>
      <c r="D73" s="119"/>
    </row>
    <row r="74" spans="1:4" ht="15.75">
      <c r="A74" s="53"/>
      <c r="B74" s="53"/>
      <c r="C74" s="54"/>
      <c r="D74" s="119"/>
    </row>
    <row r="75" spans="1:4" ht="15.75">
      <c r="A75" s="53"/>
      <c r="B75" s="53"/>
      <c r="C75" s="54"/>
      <c r="D75" s="119"/>
    </row>
    <row r="76" spans="1:4" ht="15.75">
      <c r="A76" s="53"/>
      <c r="B76" s="53"/>
      <c r="C76" s="54"/>
      <c r="D76" s="119"/>
    </row>
    <row r="77" spans="1:4" ht="15.75">
      <c r="A77" s="53"/>
      <c r="B77" s="53"/>
      <c r="C77" s="54"/>
      <c r="D77" s="119"/>
    </row>
    <row r="78" spans="1:4" ht="15.75">
      <c r="A78" s="53"/>
      <c r="B78" s="53"/>
      <c r="C78" s="54"/>
      <c r="D78" s="119"/>
    </row>
    <row r="79" spans="1:4" ht="15.75">
      <c r="A79" s="53"/>
      <c r="B79" s="53"/>
      <c r="C79" s="54"/>
      <c r="D79" s="119"/>
    </row>
    <row r="80" spans="1:4" ht="15.75">
      <c r="A80" s="53"/>
      <c r="B80" s="53"/>
      <c r="C80" s="54"/>
      <c r="D80" s="119"/>
    </row>
    <row r="81" spans="1:4" ht="15.75">
      <c r="A81" s="53"/>
      <c r="B81" s="53"/>
      <c r="C81" s="54"/>
      <c r="D81" s="119"/>
    </row>
    <row r="82" spans="1:4" ht="15.75">
      <c r="A82" s="53"/>
      <c r="B82" s="53"/>
      <c r="C82" s="54"/>
      <c r="D82" s="119"/>
    </row>
    <row r="83" spans="1:4" ht="15.75">
      <c r="A83" s="53"/>
      <c r="B83" s="53"/>
      <c r="C83" s="54"/>
      <c r="D83" s="119"/>
    </row>
    <row r="84" spans="1:4" ht="15.75">
      <c r="A84" s="53"/>
      <c r="B84" s="53"/>
      <c r="C84" s="54"/>
      <c r="D84" s="119"/>
    </row>
  </sheetData>
  <mergeCells count="6">
    <mergeCell ref="A35:F36"/>
    <mergeCell ref="A6:F6"/>
    <mergeCell ref="A7:F7"/>
    <mergeCell ref="A8:F8"/>
    <mergeCell ref="A9:F9"/>
    <mergeCell ref="C11:E11"/>
  </mergeCells>
  <printOptions horizontalCentered="1"/>
  <pageMargins left="0.5" right="0.5" top="0.5" bottom="0.61" header="0.5" footer="0.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Q409"/>
  <sheetViews>
    <sheetView view="pageBreakPreview" zoomScale="75" zoomScaleNormal="85" zoomScaleSheetLayoutView="75" workbookViewId="0" topLeftCell="A1">
      <selection activeCell="A1" sqref="A1"/>
    </sheetView>
  </sheetViews>
  <sheetFormatPr defaultColWidth="9.140625" defaultRowHeight="12.75"/>
  <cols>
    <col min="1" max="1" width="7.57421875" style="97" customWidth="1"/>
    <col min="2" max="2" width="6.00390625" style="22" customWidth="1"/>
    <col min="3" max="3" width="4.7109375" style="22" customWidth="1"/>
    <col min="4" max="4" width="19.7109375" style="22" customWidth="1"/>
    <col min="5" max="5" width="9.28125" style="22" customWidth="1"/>
    <col min="6" max="6" width="10.421875" style="22" bestFit="1" customWidth="1"/>
    <col min="7" max="7" width="12.140625" style="22" customWidth="1"/>
    <col min="8" max="8" width="3.421875" style="22" customWidth="1"/>
    <col min="9" max="9" width="13.421875" style="22" customWidth="1"/>
    <col min="10" max="10" width="2.8515625" style="22" customWidth="1"/>
    <col min="11" max="11" width="13.57421875" style="22" customWidth="1"/>
    <col min="12" max="12" width="3.7109375" style="22" customWidth="1"/>
    <col min="13" max="13" width="22.7109375" style="99" customWidth="1"/>
    <col min="14" max="16384" width="9.140625" style="22" customWidth="1"/>
  </cols>
  <sheetData>
    <row r="1" ht="15.75"/>
    <row r="2" ht="15.75"/>
    <row r="3" ht="15.75"/>
    <row r="4" ht="13.5" customHeight="1"/>
    <row r="5" spans="2:13" ht="15.75">
      <c r="B5" s="386" t="s">
        <v>102</v>
      </c>
      <c r="C5" s="386"/>
      <c r="D5" s="386"/>
      <c r="E5" s="386"/>
      <c r="F5" s="386"/>
      <c r="G5" s="386"/>
      <c r="H5" s="386"/>
      <c r="I5" s="386"/>
      <c r="J5" s="386"/>
      <c r="K5" s="386"/>
      <c r="L5" s="386"/>
      <c r="M5" s="386"/>
    </row>
    <row r="6" spans="2:13" ht="15.75">
      <c r="B6" s="387" t="s">
        <v>0</v>
      </c>
      <c r="C6" s="387"/>
      <c r="D6" s="387"/>
      <c r="E6" s="387"/>
      <c r="F6" s="387"/>
      <c r="G6" s="387"/>
      <c r="H6" s="387"/>
      <c r="I6" s="387"/>
      <c r="J6" s="387"/>
      <c r="K6" s="387"/>
      <c r="L6" s="387"/>
      <c r="M6" s="387"/>
    </row>
    <row r="7" spans="2:13" ht="15.75">
      <c r="B7" s="83"/>
      <c r="C7" s="83"/>
      <c r="D7" s="83"/>
      <c r="E7" s="83"/>
      <c r="F7" s="83"/>
      <c r="G7" s="83"/>
      <c r="H7" s="83"/>
      <c r="I7" s="83"/>
      <c r="J7" s="83"/>
      <c r="K7" s="83"/>
      <c r="L7" s="83"/>
      <c r="M7" s="83"/>
    </row>
    <row r="8" spans="2:13" ht="15.75">
      <c r="B8" s="386" t="s">
        <v>273</v>
      </c>
      <c r="C8" s="386"/>
      <c r="D8" s="386"/>
      <c r="E8" s="386"/>
      <c r="F8" s="386"/>
      <c r="G8" s="386"/>
      <c r="H8" s="386"/>
      <c r="I8" s="386"/>
      <c r="J8" s="386"/>
      <c r="K8" s="386"/>
      <c r="L8" s="386"/>
      <c r="M8" s="386"/>
    </row>
    <row r="9" spans="1:10" ht="13.5" customHeight="1">
      <c r="A9" s="25"/>
      <c r="B9" s="19"/>
      <c r="C9" s="19"/>
      <c r="D9" s="384"/>
      <c r="E9" s="384"/>
      <c r="F9" s="384"/>
      <c r="G9" s="384"/>
      <c r="H9" s="384"/>
      <c r="I9" s="384"/>
      <c r="J9" s="384"/>
    </row>
    <row r="10" spans="1:10" ht="15.75">
      <c r="A10" s="25">
        <v>1</v>
      </c>
      <c r="B10" s="382" t="s">
        <v>180</v>
      </c>
      <c r="C10" s="382"/>
      <c r="D10" s="385"/>
      <c r="E10" s="385"/>
      <c r="F10" s="385"/>
      <c r="G10" s="385"/>
      <c r="H10" s="385"/>
      <c r="I10" s="385"/>
      <c r="J10" s="385"/>
    </row>
    <row r="11" spans="1:3" ht="15.75">
      <c r="A11" s="25"/>
      <c r="B11" s="25"/>
      <c r="C11" s="25"/>
    </row>
    <row r="12" spans="1:13" ht="65.25" customHeight="1">
      <c r="A12" s="28"/>
      <c r="B12" s="394" t="s">
        <v>181</v>
      </c>
      <c r="C12" s="393"/>
      <c r="D12" s="393"/>
      <c r="E12" s="393"/>
      <c r="F12" s="393"/>
      <c r="G12" s="393"/>
      <c r="H12" s="393"/>
      <c r="I12" s="393"/>
      <c r="J12" s="393"/>
      <c r="K12" s="393"/>
      <c r="L12" s="393"/>
      <c r="M12" s="393"/>
    </row>
    <row r="13" spans="1:3" ht="15" customHeight="1">
      <c r="A13" s="28"/>
      <c r="B13" s="27"/>
      <c r="C13" s="27"/>
    </row>
    <row r="14" spans="1:13" ht="47.25" customHeight="1">
      <c r="A14" s="28"/>
      <c r="B14" s="389" t="s">
        <v>182</v>
      </c>
      <c r="C14" s="355"/>
      <c r="D14" s="355"/>
      <c r="E14" s="355"/>
      <c r="F14" s="355"/>
      <c r="G14" s="355"/>
      <c r="H14" s="355"/>
      <c r="I14" s="355"/>
      <c r="J14" s="355"/>
      <c r="K14" s="355"/>
      <c r="L14" s="355"/>
      <c r="M14" s="355"/>
    </row>
    <row r="15" spans="1:13" ht="15.75">
      <c r="A15" s="28"/>
      <c r="B15" s="27"/>
      <c r="C15" s="154"/>
      <c r="D15" s="154"/>
      <c r="E15" s="154"/>
      <c r="F15" s="154"/>
      <c r="G15" s="154"/>
      <c r="H15" s="154"/>
      <c r="I15" s="154"/>
      <c r="J15" s="154"/>
      <c r="K15" s="154"/>
      <c r="L15" s="154"/>
      <c r="M15" s="154"/>
    </row>
    <row r="16" spans="1:13" ht="18" customHeight="1">
      <c r="A16" s="25">
        <v>2</v>
      </c>
      <c r="B16" s="392" t="s">
        <v>183</v>
      </c>
      <c r="C16" s="392"/>
      <c r="D16" s="392"/>
      <c r="E16" s="392"/>
      <c r="F16" s="392"/>
      <c r="G16" s="392"/>
      <c r="H16" s="392"/>
      <c r="I16" s="392"/>
      <c r="J16" s="392"/>
      <c r="K16" s="392"/>
      <c r="L16" s="392"/>
      <c r="M16" s="392"/>
    </row>
    <row r="17" spans="1:13" ht="15.75">
      <c r="A17" s="25"/>
      <c r="B17" s="159"/>
      <c r="C17" s="159"/>
      <c r="D17" s="159"/>
      <c r="E17" s="159"/>
      <c r="F17" s="159"/>
      <c r="G17" s="159"/>
      <c r="H17" s="159"/>
      <c r="I17" s="159"/>
      <c r="J17" s="159"/>
      <c r="K17" s="159"/>
      <c r="L17" s="159"/>
      <c r="M17" s="159"/>
    </row>
    <row r="18" spans="1:13" ht="48.75" customHeight="1">
      <c r="A18" s="25"/>
      <c r="B18" s="355" t="s">
        <v>184</v>
      </c>
      <c r="C18" s="355"/>
      <c r="D18" s="355"/>
      <c r="E18" s="355"/>
      <c r="F18" s="355"/>
      <c r="G18" s="355"/>
      <c r="H18" s="355"/>
      <c r="I18" s="355"/>
      <c r="J18" s="355"/>
      <c r="K18" s="355"/>
      <c r="L18" s="355"/>
      <c r="M18" s="355"/>
    </row>
    <row r="19" spans="1:13" ht="15.75">
      <c r="A19" s="25"/>
      <c r="B19" s="159"/>
      <c r="C19" s="159"/>
      <c r="D19" s="159"/>
      <c r="E19" s="159"/>
      <c r="F19" s="159"/>
      <c r="G19" s="159"/>
      <c r="H19" s="159"/>
      <c r="I19" s="159"/>
      <c r="J19" s="159"/>
      <c r="K19" s="159"/>
      <c r="L19" s="159"/>
      <c r="M19" s="159"/>
    </row>
    <row r="20" spans="1:13" ht="15.75">
      <c r="A20" s="25"/>
      <c r="B20" s="2" t="s">
        <v>185</v>
      </c>
      <c r="C20" s="2">
        <v>2</v>
      </c>
      <c r="D20" s="2" t="s">
        <v>248</v>
      </c>
      <c r="E20" s="159"/>
      <c r="F20" s="159"/>
      <c r="G20" s="159"/>
      <c r="H20" s="159"/>
      <c r="I20" s="159"/>
      <c r="J20" s="159"/>
      <c r="K20" s="159"/>
      <c r="L20" s="159"/>
      <c r="M20" s="159"/>
    </row>
    <row r="21" spans="1:13" ht="15.75">
      <c r="A21" s="25"/>
      <c r="B21" s="2" t="s">
        <v>185</v>
      </c>
      <c r="C21" s="2">
        <v>3</v>
      </c>
      <c r="D21" s="2" t="s">
        <v>186</v>
      </c>
      <c r="E21" s="2"/>
      <c r="F21" s="159"/>
      <c r="G21" s="159"/>
      <c r="H21" s="159"/>
      <c r="I21" s="159"/>
      <c r="J21" s="159"/>
      <c r="K21" s="159"/>
      <c r="L21" s="159"/>
      <c r="M21" s="159"/>
    </row>
    <row r="22" spans="1:13" ht="15.75">
      <c r="A22" s="25"/>
      <c r="B22" s="2" t="s">
        <v>185</v>
      </c>
      <c r="C22" s="2">
        <v>101</v>
      </c>
      <c r="D22" s="2" t="s">
        <v>187</v>
      </c>
      <c r="E22" s="2"/>
      <c r="F22" s="159"/>
      <c r="G22" s="159"/>
      <c r="H22" s="159"/>
      <c r="I22" s="159"/>
      <c r="J22" s="159"/>
      <c r="K22" s="159"/>
      <c r="L22" s="159"/>
      <c r="M22" s="159"/>
    </row>
    <row r="23" spans="1:13" ht="15.75">
      <c r="A23" s="25"/>
      <c r="B23" s="2" t="s">
        <v>185</v>
      </c>
      <c r="C23" s="2">
        <v>102</v>
      </c>
      <c r="D23" s="2" t="s">
        <v>20</v>
      </c>
      <c r="E23" s="2"/>
      <c r="F23" s="159"/>
      <c r="G23" s="159"/>
      <c r="H23" s="159"/>
      <c r="I23" s="159"/>
      <c r="J23" s="159"/>
      <c r="K23" s="159"/>
      <c r="L23" s="159"/>
      <c r="M23" s="159"/>
    </row>
    <row r="24" spans="1:13" ht="15.75">
      <c r="A24" s="25"/>
      <c r="B24" s="2" t="s">
        <v>185</v>
      </c>
      <c r="C24" s="2">
        <v>108</v>
      </c>
      <c r="D24" s="2" t="s">
        <v>188</v>
      </c>
      <c r="E24" s="2"/>
      <c r="F24" s="159"/>
      <c r="G24" s="159"/>
      <c r="H24" s="159"/>
      <c r="I24" s="159"/>
      <c r="J24" s="159"/>
      <c r="K24" s="159"/>
      <c r="L24" s="159"/>
      <c r="M24" s="159"/>
    </row>
    <row r="25" spans="1:13" ht="15.75">
      <c r="A25" s="25"/>
      <c r="B25" s="2" t="s">
        <v>185</v>
      </c>
      <c r="C25" s="2">
        <v>110</v>
      </c>
      <c r="D25" s="2" t="s">
        <v>189</v>
      </c>
      <c r="E25" s="2"/>
      <c r="F25" s="159"/>
      <c r="G25" s="159"/>
      <c r="H25" s="159"/>
      <c r="I25" s="159"/>
      <c r="J25" s="159"/>
      <c r="K25" s="159"/>
      <c r="L25" s="159"/>
      <c r="M25" s="159"/>
    </row>
    <row r="26" spans="1:13" ht="15.75">
      <c r="A26" s="25"/>
      <c r="B26" s="2" t="s">
        <v>185</v>
      </c>
      <c r="C26" s="2">
        <v>116</v>
      </c>
      <c r="D26" s="2" t="s">
        <v>18</v>
      </c>
      <c r="E26" s="2"/>
      <c r="F26" s="159"/>
      <c r="G26" s="159"/>
      <c r="H26" s="159"/>
      <c r="I26" s="159"/>
      <c r="J26" s="159"/>
      <c r="K26" s="159"/>
      <c r="L26" s="159"/>
      <c r="M26" s="159"/>
    </row>
    <row r="27" spans="1:13" ht="15.75">
      <c r="A27" s="25"/>
      <c r="B27" s="2" t="s">
        <v>185</v>
      </c>
      <c r="C27" s="2">
        <v>121</v>
      </c>
      <c r="D27" s="2" t="s">
        <v>190</v>
      </c>
      <c r="E27" s="2"/>
      <c r="F27" s="159"/>
      <c r="G27" s="159"/>
      <c r="H27" s="159"/>
      <c r="I27" s="159"/>
      <c r="J27" s="159"/>
      <c r="K27" s="159"/>
      <c r="L27" s="159"/>
      <c r="M27" s="159"/>
    </row>
    <row r="28" spans="1:13" ht="15.75">
      <c r="A28" s="25"/>
      <c r="B28" s="2" t="s">
        <v>185</v>
      </c>
      <c r="C28" s="2">
        <v>127</v>
      </c>
      <c r="D28" s="2" t="s">
        <v>191</v>
      </c>
      <c r="E28" s="2"/>
      <c r="F28" s="159"/>
      <c r="G28" s="159"/>
      <c r="H28" s="159"/>
      <c r="I28" s="159"/>
      <c r="J28" s="159"/>
      <c r="K28" s="159"/>
      <c r="L28" s="159"/>
      <c r="M28" s="159"/>
    </row>
    <row r="29" spans="1:13" ht="15.75">
      <c r="A29" s="25"/>
      <c r="B29" s="2" t="s">
        <v>185</v>
      </c>
      <c r="C29" s="2">
        <v>128</v>
      </c>
      <c r="D29" s="2" t="s">
        <v>321</v>
      </c>
      <c r="E29" s="2"/>
      <c r="F29" s="159"/>
      <c r="G29" s="159"/>
      <c r="H29" s="159"/>
      <c r="I29" s="159"/>
      <c r="J29" s="159"/>
      <c r="K29" s="159"/>
      <c r="L29" s="159"/>
      <c r="M29" s="159"/>
    </row>
    <row r="30" spans="1:13" ht="15.75">
      <c r="A30" s="25"/>
      <c r="B30" s="2" t="s">
        <v>185</v>
      </c>
      <c r="C30" s="2">
        <v>132</v>
      </c>
      <c r="D30" s="2" t="s">
        <v>193</v>
      </c>
      <c r="E30" s="2"/>
      <c r="F30" s="159"/>
      <c r="G30" s="159"/>
      <c r="H30" s="159"/>
      <c r="I30" s="159"/>
      <c r="J30" s="159"/>
      <c r="K30" s="159"/>
      <c r="L30" s="159"/>
      <c r="M30" s="159"/>
    </row>
    <row r="31" spans="1:13" ht="15.75">
      <c r="A31" s="25"/>
      <c r="B31" s="2" t="s">
        <v>185</v>
      </c>
      <c r="C31" s="2">
        <v>133</v>
      </c>
      <c r="D31" s="2" t="s">
        <v>217</v>
      </c>
      <c r="E31" s="2"/>
      <c r="F31" s="159"/>
      <c r="G31" s="159"/>
      <c r="H31" s="159"/>
      <c r="I31" s="159"/>
      <c r="J31" s="159"/>
      <c r="K31" s="159"/>
      <c r="L31" s="159"/>
      <c r="M31" s="159"/>
    </row>
    <row r="32" spans="1:13" ht="15.75">
      <c r="A32" s="25"/>
      <c r="B32" s="2" t="s">
        <v>185</v>
      </c>
      <c r="C32" s="2">
        <v>136</v>
      </c>
      <c r="D32" s="2" t="s">
        <v>192</v>
      </c>
      <c r="E32" s="2"/>
      <c r="F32" s="159"/>
      <c r="G32" s="159"/>
      <c r="H32" s="159"/>
      <c r="I32" s="159"/>
      <c r="J32" s="159"/>
      <c r="K32" s="159"/>
      <c r="L32" s="159"/>
      <c r="M32" s="159"/>
    </row>
    <row r="33" spans="1:13" ht="15.75">
      <c r="A33" s="25"/>
      <c r="B33" s="2" t="s">
        <v>185</v>
      </c>
      <c r="C33" s="2">
        <v>138</v>
      </c>
      <c r="D33" s="2" t="s">
        <v>35</v>
      </c>
      <c r="E33" s="2"/>
      <c r="F33" s="159"/>
      <c r="G33" s="159"/>
      <c r="H33" s="159"/>
      <c r="I33" s="159"/>
      <c r="J33" s="159"/>
      <c r="K33" s="159"/>
      <c r="L33" s="159"/>
      <c r="M33" s="159"/>
    </row>
    <row r="34" spans="1:13" ht="15.75">
      <c r="A34" s="25"/>
      <c r="B34" s="159"/>
      <c r="C34" s="159"/>
      <c r="D34" s="159"/>
      <c r="E34" s="159"/>
      <c r="F34" s="159"/>
      <c r="G34" s="159"/>
      <c r="H34" s="159"/>
      <c r="I34" s="159"/>
      <c r="J34" s="159"/>
      <c r="K34" s="159"/>
      <c r="L34" s="159"/>
      <c r="M34" s="159"/>
    </row>
    <row r="35" spans="1:13" ht="15.75">
      <c r="A35" s="25"/>
      <c r="B35" s="2" t="s">
        <v>320</v>
      </c>
      <c r="C35" s="159"/>
      <c r="D35" s="159"/>
      <c r="E35" s="159"/>
      <c r="F35" s="159"/>
      <c r="G35" s="159"/>
      <c r="H35" s="159"/>
      <c r="I35" s="159"/>
      <c r="J35" s="159"/>
      <c r="K35" s="159"/>
      <c r="L35" s="159"/>
      <c r="M35" s="159"/>
    </row>
    <row r="36" spans="1:13" ht="15.75">
      <c r="A36" s="25"/>
      <c r="B36" s="159"/>
      <c r="C36" s="159"/>
      <c r="D36" s="159"/>
      <c r="E36" s="159"/>
      <c r="F36" s="159"/>
      <c r="G36" s="159"/>
      <c r="H36" s="159"/>
      <c r="I36" s="159"/>
      <c r="J36" s="159"/>
      <c r="K36" s="159"/>
      <c r="L36" s="159"/>
      <c r="M36" s="159"/>
    </row>
    <row r="37" spans="1:13" ht="15.75">
      <c r="A37" s="25"/>
      <c r="B37" s="2" t="s">
        <v>185</v>
      </c>
      <c r="C37" s="2">
        <v>117</v>
      </c>
      <c r="D37" s="2" t="s">
        <v>313</v>
      </c>
      <c r="E37" s="159"/>
      <c r="F37" s="159"/>
      <c r="G37" s="159"/>
      <c r="H37" s="159"/>
      <c r="I37" s="159"/>
      <c r="J37" s="159"/>
      <c r="K37" s="159"/>
      <c r="L37" s="159"/>
      <c r="M37" s="159"/>
    </row>
    <row r="38" spans="1:13" ht="15.75">
      <c r="A38" s="25"/>
      <c r="B38" s="2" t="s">
        <v>185</v>
      </c>
      <c r="C38" s="2">
        <v>124</v>
      </c>
      <c r="D38" s="2" t="s">
        <v>314</v>
      </c>
      <c r="E38" s="159"/>
      <c r="F38" s="159"/>
      <c r="G38" s="159"/>
      <c r="H38" s="159"/>
      <c r="I38" s="159"/>
      <c r="J38" s="159"/>
      <c r="K38" s="159"/>
      <c r="L38" s="159"/>
      <c r="M38" s="159"/>
    </row>
    <row r="39" spans="1:13" ht="15.75">
      <c r="A39" s="25"/>
      <c r="B39" s="159"/>
      <c r="C39" s="159"/>
      <c r="D39" s="159"/>
      <c r="E39" s="159"/>
      <c r="F39" s="159"/>
      <c r="G39" s="159"/>
      <c r="H39" s="159"/>
      <c r="I39" s="159"/>
      <c r="J39" s="159"/>
      <c r="K39" s="159"/>
      <c r="L39" s="159"/>
      <c r="M39" s="159"/>
    </row>
    <row r="40" spans="1:13" ht="48" customHeight="1">
      <c r="A40" s="25"/>
      <c r="B40" s="346" t="s">
        <v>256</v>
      </c>
      <c r="C40" s="346"/>
      <c r="D40" s="346"/>
      <c r="E40" s="346"/>
      <c r="F40" s="346"/>
      <c r="G40" s="346"/>
      <c r="H40" s="346"/>
      <c r="I40" s="346"/>
      <c r="J40" s="346"/>
      <c r="K40" s="346"/>
      <c r="L40" s="346"/>
      <c r="M40" s="346"/>
    </row>
    <row r="41" spans="1:13" ht="15.75">
      <c r="A41" s="25"/>
      <c r="B41" s="159"/>
      <c r="C41" s="159"/>
      <c r="D41" s="159"/>
      <c r="E41" s="159"/>
      <c r="F41" s="159"/>
      <c r="G41" s="159"/>
      <c r="H41" s="159"/>
      <c r="I41" s="159"/>
      <c r="J41" s="159"/>
      <c r="K41" s="159"/>
      <c r="L41" s="159"/>
      <c r="M41" s="159"/>
    </row>
    <row r="42" spans="1:13" ht="15.75">
      <c r="A42" s="25">
        <v>2.1</v>
      </c>
      <c r="B42" s="307" t="s">
        <v>185</v>
      </c>
      <c r="C42" s="307">
        <v>2</v>
      </c>
      <c r="D42" s="307" t="s">
        <v>248</v>
      </c>
      <c r="E42" s="159"/>
      <c r="F42" s="159"/>
      <c r="G42" s="159"/>
      <c r="H42" s="159"/>
      <c r="I42" s="159"/>
      <c r="J42" s="159"/>
      <c r="K42" s="159"/>
      <c r="L42" s="159"/>
      <c r="M42" s="159"/>
    </row>
    <row r="43" spans="1:13" ht="15.75">
      <c r="A43" s="25"/>
      <c r="B43" s="159"/>
      <c r="C43" s="159"/>
      <c r="D43" s="159"/>
      <c r="E43" s="159"/>
      <c r="F43" s="159"/>
      <c r="G43" s="159"/>
      <c r="H43" s="159"/>
      <c r="I43" s="159"/>
      <c r="J43" s="159"/>
      <c r="K43" s="159"/>
      <c r="L43" s="159"/>
      <c r="M43" s="159"/>
    </row>
    <row r="44" spans="1:13" ht="31.5" customHeight="1">
      <c r="A44" s="25"/>
      <c r="B44" s="346" t="s">
        <v>253</v>
      </c>
      <c r="C44" s="346"/>
      <c r="D44" s="346"/>
      <c r="E44" s="346"/>
      <c r="F44" s="346"/>
      <c r="G44" s="346"/>
      <c r="H44" s="346"/>
      <c r="I44" s="346"/>
      <c r="J44" s="346"/>
      <c r="K44" s="346"/>
      <c r="L44" s="346"/>
      <c r="M44" s="346"/>
    </row>
    <row r="45" spans="1:13" ht="15.75">
      <c r="A45" s="25"/>
      <c r="B45" s="159"/>
      <c r="C45" s="159"/>
      <c r="D45" s="159"/>
      <c r="E45" s="159"/>
      <c r="F45" s="159"/>
      <c r="G45" s="159"/>
      <c r="H45" s="159"/>
      <c r="I45" s="159"/>
      <c r="J45" s="159"/>
      <c r="K45" s="159"/>
      <c r="L45" s="159"/>
      <c r="M45" s="159"/>
    </row>
    <row r="46" spans="1:13" ht="15.75">
      <c r="A46" s="25"/>
      <c r="B46" s="346" t="s">
        <v>254</v>
      </c>
      <c r="C46" s="346"/>
      <c r="D46" s="346"/>
      <c r="E46" s="346"/>
      <c r="F46" s="346"/>
      <c r="G46" s="346"/>
      <c r="H46" s="346"/>
      <c r="I46" s="346"/>
      <c r="J46" s="346"/>
      <c r="K46" s="346"/>
      <c r="L46" s="346"/>
      <c r="M46" s="346"/>
    </row>
    <row r="47" spans="1:13" ht="15.75">
      <c r="A47" s="25"/>
      <c r="B47" s="159"/>
      <c r="C47" s="159"/>
      <c r="D47" s="159"/>
      <c r="E47" s="159"/>
      <c r="F47" s="159"/>
      <c r="G47" s="159"/>
      <c r="H47" s="159"/>
      <c r="I47" s="159"/>
      <c r="J47" s="159"/>
      <c r="K47" s="159"/>
      <c r="L47" s="159"/>
      <c r="M47" s="159"/>
    </row>
    <row r="48" spans="1:13" ht="160.5" customHeight="1">
      <c r="A48" s="25"/>
      <c r="B48" s="346" t="s">
        <v>317</v>
      </c>
      <c r="C48" s="346"/>
      <c r="D48" s="346"/>
      <c r="E48" s="346"/>
      <c r="F48" s="346"/>
      <c r="G48" s="346"/>
      <c r="H48" s="346"/>
      <c r="I48" s="346"/>
      <c r="J48" s="346"/>
      <c r="K48" s="346"/>
      <c r="L48" s="346"/>
      <c r="M48" s="346"/>
    </row>
    <row r="49" spans="1:13" ht="15.75">
      <c r="A49" s="25"/>
      <c r="B49" s="159"/>
      <c r="C49" s="159"/>
      <c r="D49" s="159"/>
      <c r="E49" s="159"/>
      <c r="F49" s="159"/>
      <c r="G49" s="159"/>
      <c r="H49" s="159"/>
      <c r="I49" s="159"/>
      <c r="J49" s="159"/>
      <c r="K49" s="159"/>
      <c r="L49" s="159"/>
      <c r="M49" s="159"/>
    </row>
    <row r="50" spans="1:13" ht="48.75" customHeight="1">
      <c r="A50" s="25"/>
      <c r="B50" s="346" t="s">
        <v>257</v>
      </c>
      <c r="C50" s="346"/>
      <c r="D50" s="346"/>
      <c r="E50" s="346"/>
      <c r="F50" s="346"/>
      <c r="G50" s="346"/>
      <c r="H50" s="346"/>
      <c r="I50" s="346"/>
      <c r="J50" s="346"/>
      <c r="K50" s="346"/>
      <c r="L50" s="346"/>
      <c r="M50" s="346"/>
    </row>
    <row r="51" spans="1:13" ht="15.75">
      <c r="A51" s="25"/>
      <c r="B51" s="159"/>
      <c r="C51" s="159"/>
      <c r="D51" s="159"/>
      <c r="E51" s="159"/>
      <c r="F51" s="159"/>
      <c r="G51" s="159"/>
      <c r="H51" s="159"/>
      <c r="I51" s="159"/>
      <c r="J51" s="159"/>
      <c r="K51" s="159"/>
      <c r="L51" s="159"/>
      <c r="M51" s="159"/>
    </row>
    <row r="52" spans="1:13" ht="15.75">
      <c r="A52" s="25">
        <v>2.2</v>
      </c>
      <c r="B52" s="307" t="s">
        <v>185</v>
      </c>
      <c r="C52" s="307">
        <v>3</v>
      </c>
      <c r="D52" s="307" t="s">
        <v>186</v>
      </c>
      <c r="E52" s="159"/>
      <c r="F52" s="159"/>
      <c r="G52" s="159"/>
      <c r="H52" s="159"/>
      <c r="I52" s="159"/>
      <c r="J52" s="159"/>
      <c r="K52" s="159"/>
      <c r="L52" s="159"/>
      <c r="M52" s="159"/>
    </row>
    <row r="53" spans="1:13" ht="15.75">
      <c r="A53" s="25"/>
      <c r="B53" s="159"/>
      <c r="C53" s="159"/>
      <c r="D53" s="159"/>
      <c r="E53" s="159"/>
      <c r="F53" s="159"/>
      <c r="G53" s="159"/>
      <c r="H53" s="159"/>
      <c r="I53" s="159"/>
      <c r="J53" s="159"/>
      <c r="K53" s="159"/>
      <c r="L53" s="159"/>
      <c r="M53" s="159"/>
    </row>
    <row r="54" spans="1:13" ht="94.5" customHeight="1">
      <c r="A54" s="25"/>
      <c r="B54" s="346" t="s">
        <v>322</v>
      </c>
      <c r="C54" s="346"/>
      <c r="D54" s="346"/>
      <c r="E54" s="346"/>
      <c r="F54" s="346"/>
      <c r="G54" s="346"/>
      <c r="H54" s="346"/>
      <c r="I54" s="346"/>
      <c r="J54" s="346"/>
      <c r="K54" s="346"/>
      <c r="L54" s="346"/>
      <c r="M54" s="346"/>
    </row>
    <row r="55" spans="1:13" ht="15.75">
      <c r="A55" s="25"/>
      <c r="B55" s="159"/>
      <c r="C55" s="159"/>
      <c r="D55" s="159"/>
      <c r="E55" s="159"/>
      <c r="F55" s="159"/>
      <c r="G55" s="159"/>
      <c r="H55" s="159"/>
      <c r="I55" s="159"/>
      <c r="J55" s="159"/>
      <c r="K55" s="159"/>
      <c r="L55" s="159"/>
      <c r="M55" s="159"/>
    </row>
    <row r="56" spans="1:13" ht="15.75">
      <c r="A56" s="25">
        <v>2.3</v>
      </c>
      <c r="B56" s="307" t="s">
        <v>185</v>
      </c>
      <c r="C56" s="307">
        <v>101</v>
      </c>
      <c r="D56" s="307" t="s">
        <v>187</v>
      </c>
      <c r="E56" s="159"/>
      <c r="F56" s="159"/>
      <c r="G56" s="159"/>
      <c r="H56" s="159"/>
      <c r="I56" s="159"/>
      <c r="J56" s="159"/>
      <c r="K56" s="159"/>
      <c r="L56" s="159"/>
      <c r="M56" s="159"/>
    </row>
    <row r="57" spans="1:13" ht="15.75">
      <c r="A57" s="25"/>
      <c r="B57" s="159"/>
      <c r="C57" s="159"/>
      <c r="D57" s="159"/>
      <c r="E57" s="159"/>
      <c r="F57" s="159"/>
      <c r="G57" s="159"/>
      <c r="H57" s="159"/>
      <c r="I57" s="159"/>
      <c r="J57" s="159"/>
      <c r="K57" s="159"/>
      <c r="L57" s="159"/>
      <c r="M57" s="159"/>
    </row>
    <row r="58" spans="1:13" ht="95.25" customHeight="1">
      <c r="A58" s="25"/>
      <c r="B58" s="355" t="s">
        <v>194</v>
      </c>
      <c r="C58" s="355"/>
      <c r="D58" s="355"/>
      <c r="E58" s="355"/>
      <c r="F58" s="355"/>
      <c r="G58" s="355"/>
      <c r="H58" s="355"/>
      <c r="I58" s="355"/>
      <c r="J58" s="355"/>
      <c r="K58" s="355"/>
      <c r="L58" s="355"/>
      <c r="M58" s="355"/>
    </row>
    <row r="59" spans="1:13" ht="15.75">
      <c r="A59" s="25"/>
      <c r="B59" s="159"/>
      <c r="C59" s="159"/>
      <c r="D59" s="159"/>
      <c r="E59" s="159"/>
      <c r="F59" s="159"/>
      <c r="G59" s="159"/>
      <c r="H59" s="159"/>
      <c r="I59" s="159"/>
      <c r="J59" s="159"/>
      <c r="K59" s="159"/>
      <c r="L59" s="159"/>
      <c r="M59" s="159"/>
    </row>
    <row r="60" spans="1:13" ht="30.75" customHeight="1">
      <c r="A60" s="25"/>
      <c r="B60" s="346" t="s">
        <v>195</v>
      </c>
      <c r="C60" s="346"/>
      <c r="D60" s="346"/>
      <c r="E60" s="346"/>
      <c r="F60" s="346"/>
      <c r="G60" s="346"/>
      <c r="H60" s="346"/>
      <c r="I60" s="346"/>
      <c r="J60" s="346"/>
      <c r="K60" s="346"/>
      <c r="L60" s="346"/>
      <c r="M60" s="346"/>
    </row>
    <row r="61" spans="1:13" ht="15.75">
      <c r="A61" s="25"/>
      <c r="B61" s="159"/>
      <c r="C61" s="159"/>
      <c r="D61" s="159"/>
      <c r="E61" s="159"/>
      <c r="F61" s="159"/>
      <c r="G61" s="159"/>
      <c r="H61" s="159"/>
      <c r="I61" s="159"/>
      <c r="J61" s="159"/>
      <c r="K61" s="159"/>
      <c r="L61" s="159"/>
      <c r="M61" s="159"/>
    </row>
    <row r="62" spans="1:13" ht="15.75">
      <c r="A62" s="25"/>
      <c r="B62" s="159"/>
      <c r="C62" s="159"/>
      <c r="D62" s="159"/>
      <c r="E62" s="159"/>
      <c r="F62" s="159"/>
      <c r="G62" s="159"/>
      <c r="H62" s="159"/>
      <c r="I62" s="159"/>
      <c r="J62" s="159"/>
      <c r="K62" s="159"/>
      <c r="L62" s="159"/>
      <c r="M62" s="159"/>
    </row>
    <row r="63" spans="1:13" ht="15.75">
      <c r="A63" s="25">
        <v>2.4</v>
      </c>
      <c r="B63" s="307" t="s">
        <v>196</v>
      </c>
      <c r="C63" s="159"/>
      <c r="D63" s="159"/>
      <c r="E63" s="159"/>
      <c r="F63" s="159"/>
      <c r="G63" s="159"/>
      <c r="H63" s="159"/>
      <c r="I63" s="159"/>
      <c r="J63" s="159"/>
      <c r="K63" s="159"/>
      <c r="L63" s="159"/>
      <c r="M63" s="159"/>
    </row>
    <row r="64" spans="1:13" ht="15.75">
      <c r="A64" s="25"/>
      <c r="B64" s="159"/>
      <c r="C64" s="159"/>
      <c r="D64" s="159"/>
      <c r="E64" s="159"/>
      <c r="F64" s="159"/>
      <c r="G64" s="159"/>
      <c r="H64" s="159"/>
      <c r="I64" s="159"/>
      <c r="J64" s="159"/>
      <c r="K64" s="159"/>
      <c r="L64" s="159"/>
      <c r="M64" s="159"/>
    </row>
    <row r="65" spans="1:13" ht="15.75">
      <c r="A65" s="25"/>
      <c r="B65" s="2" t="s">
        <v>197</v>
      </c>
      <c r="C65" s="159"/>
      <c r="D65" s="159"/>
      <c r="E65" s="159"/>
      <c r="F65" s="159"/>
      <c r="G65" s="159"/>
      <c r="H65" s="159"/>
      <c r="I65" s="159"/>
      <c r="J65" s="159"/>
      <c r="K65" s="159"/>
      <c r="L65" s="159"/>
      <c r="M65" s="159"/>
    </row>
    <row r="66" spans="1:13" ht="15.75">
      <c r="A66" s="25"/>
      <c r="B66" s="2"/>
      <c r="C66" s="159"/>
      <c r="D66" s="159"/>
      <c r="E66" s="159"/>
      <c r="F66" s="159"/>
      <c r="G66" s="159"/>
      <c r="H66" s="159"/>
      <c r="I66" s="159"/>
      <c r="J66" s="159"/>
      <c r="K66" s="159"/>
      <c r="L66" s="159"/>
      <c r="M66" s="159"/>
    </row>
    <row r="67" spans="1:13" s="99" customFormat="1" ht="15.75">
      <c r="A67" s="25"/>
      <c r="B67" s="100"/>
      <c r="C67" s="100"/>
      <c r="D67" s="100"/>
      <c r="E67" s="100"/>
      <c r="F67" s="100"/>
      <c r="H67" s="100"/>
      <c r="I67" s="100"/>
      <c r="J67" s="2"/>
      <c r="K67" s="2" t="s">
        <v>202</v>
      </c>
      <c r="L67" s="100"/>
      <c r="M67" s="100"/>
    </row>
    <row r="68" spans="1:13" s="99" customFormat="1" ht="15.75">
      <c r="A68" s="25"/>
      <c r="B68" s="100"/>
      <c r="C68" s="100"/>
      <c r="D68" s="100"/>
      <c r="E68" s="100"/>
      <c r="F68" s="100"/>
      <c r="H68" s="100"/>
      <c r="I68" s="100" t="s">
        <v>198</v>
      </c>
      <c r="J68" s="100"/>
      <c r="K68" s="100" t="s">
        <v>200</v>
      </c>
      <c r="L68" s="100"/>
      <c r="M68" s="100"/>
    </row>
    <row r="69" spans="1:13" s="99" customFormat="1" ht="15.75">
      <c r="A69" s="25"/>
      <c r="B69" s="100"/>
      <c r="C69" s="100"/>
      <c r="D69" s="100"/>
      <c r="E69" s="100"/>
      <c r="F69" s="100"/>
      <c r="H69" s="225"/>
      <c r="I69" s="225" t="s">
        <v>199</v>
      </c>
      <c r="J69" s="225"/>
      <c r="K69" s="225" t="s">
        <v>315</v>
      </c>
      <c r="L69" s="225"/>
      <c r="M69" s="225" t="s">
        <v>201</v>
      </c>
    </row>
    <row r="70" spans="1:13" ht="15.75">
      <c r="A70" s="25"/>
      <c r="B70" s="2"/>
      <c r="C70" s="2"/>
      <c r="D70" s="2"/>
      <c r="E70" s="2"/>
      <c r="F70" s="2"/>
      <c r="H70" s="100"/>
      <c r="I70" s="100" t="s">
        <v>7</v>
      </c>
      <c r="J70" s="100"/>
      <c r="K70" s="100" t="s">
        <v>7</v>
      </c>
      <c r="L70" s="100"/>
      <c r="M70" s="100" t="s">
        <v>7</v>
      </c>
    </row>
    <row r="71" spans="1:13" ht="15.75">
      <c r="A71" s="25"/>
      <c r="B71" s="226" t="s">
        <v>203</v>
      </c>
      <c r="C71" s="2"/>
      <c r="D71" s="2"/>
      <c r="E71" s="2"/>
      <c r="F71" s="2"/>
      <c r="H71" s="2"/>
      <c r="I71" s="2"/>
      <c r="J71" s="2"/>
      <c r="K71" s="2"/>
      <c r="L71" s="2"/>
      <c r="M71" s="2"/>
    </row>
    <row r="72" spans="1:13" ht="15.75">
      <c r="A72" s="25"/>
      <c r="B72" s="227" t="s">
        <v>204</v>
      </c>
      <c r="C72" s="2"/>
      <c r="D72" s="2"/>
      <c r="E72" s="2"/>
      <c r="F72" s="2"/>
      <c r="H72" s="2"/>
      <c r="I72" s="2"/>
      <c r="J72" s="2"/>
      <c r="K72" s="2"/>
      <c r="L72" s="2"/>
      <c r="M72" s="2"/>
    </row>
    <row r="73" spans="1:13" ht="15.75">
      <c r="A73" s="25"/>
      <c r="B73" s="2"/>
      <c r="C73" s="2"/>
      <c r="D73" s="2"/>
      <c r="E73" s="2"/>
      <c r="F73" s="2"/>
      <c r="H73" s="2"/>
      <c r="I73" s="2"/>
      <c r="J73" s="2"/>
      <c r="K73" s="2"/>
      <c r="L73" s="2"/>
      <c r="M73" s="2"/>
    </row>
    <row r="74" spans="1:13" ht="15.75">
      <c r="A74" s="25"/>
      <c r="B74" s="2" t="s">
        <v>70</v>
      </c>
      <c r="C74" s="2"/>
      <c r="D74" s="2"/>
      <c r="E74" s="2"/>
      <c r="F74" s="2"/>
      <c r="H74" s="228"/>
      <c r="I74" s="228">
        <v>21954</v>
      </c>
      <c r="J74" s="228"/>
      <c r="K74" s="228">
        <v>3242</v>
      </c>
      <c r="L74" s="228"/>
      <c r="M74" s="228">
        <v>25196</v>
      </c>
    </row>
    <row r="75" spans="1:13" ht="15.75">
      <c r="A75" s="25"/>
      <c r="B75" s="2" t="s">
        <v>37</v>
      </c>
      <c r="C75" s="2"/>
      <c r="D75" s="2"/>
      <c r="E75" s="2"/>
      <c r="F75" s="2"/>
      <c r="H75" s="228"/>
      <c r="I75" s="228">
        <v>3242</v>
      </c>
      <c r="J75" s="228"/>
      <c r="K75" s="228">
        <v>-3242</v>
      </c>
      <c r="L75" s="228"/>
      <c r="M75" s="228">
        <v>0</v>
      </c>
    </row>
    <row r="76" spans="1:13" ht="15.75">
      <c r="A76" s="25"/>
      <c r="B76" s="159"/>
      <c r="C76" s="159"/>
      <c r="D76" s="159"/>
      <c r="E76" s="159"/>
      <c r="F76" s="159"/>
      <c r="G76" s="229"/>
      <c r="H76" s="229"/>
      <c r="I76" s="229"/>
      <c r="J76" s="229"/>
      <c r="K76" s="229"/>
      <c r="L76" s="229"/>
      <c r="M76" s="229"/>
    </row>
    <row r="77" spans="1:10" ht="15.75">
      <c r="A77" s="25">
        <v>3</v>
      </c>
      <c r="B77" s="382" t="s">
        <v>166</v>
      </c>
      <c r="C77" s="382"/>
      <c r="D77" s="382"/>
      <c r="E77" s="382"/>
      <c r="F77" s="382"/>
      <c r="G77" s="382"/>
      <c r="H77" s="382"/>
      <c r="I77" s="382"/>
      <c r="J77" s="382"/>
    </row>
    <row r="78" spans="1:10" ht="15.75">
      <c r="A78" s="25"/>
      <c r="B78" s="25"/>
      <c r="C78" s="25"/>
      <c r="D78" s="25"/>
      <c r="E78" s="25"/>
      <c r="F78" s="25"/>
      <c r="G78" s="25"/>
      <c r="H78" s="25"/>
      <c r="I78" s="25"/>
      <c r="J78" s="25"/>
    </row>
    <row r="79" spans="1:13" ht="15.75">
      <c r="A79" s="25"/>
      <c r="B79" s="384" t="s">
        <v>164</v>
      </c>
      <c r="C79" s="384"/>
      <c r="D79" s="384"/>
      <c r="E79" s="384"/>
      <c r="F79" s="384"/>
      <c r="G79" s="384"/>
      <c r="H79" s="384"/>
      <c r="I79" s="384"/>
      <c r="J79" s="384"/>
      <c r="K79" s="393"/>
      <c r="L79" s="393"/>
      <c r="M79" s="393"/>
    </row>
    <row r="80" spans="1:10" ht="15.75">
      <c r="A80" s="25"/>
      <c r="B80" s="28"/>
      <c r="C80" s="28"/>
      <c r="D80" s="28"/>
      <c r="E80" s="28"/>
      <c r="F80" s="28"/>
      <c r="G80" s="28"/>
      <c r="H80" s="28"/>
      <c r="I80" s="28"/>
      <c r="J80" s="28"/>
    </row>
    <row r="81" spans="1:10" ht="15.75">
      <c r="A81" s="25">
        <v>4</v>
      </c>
      <c r="B81" s="382" t="s">
        <v>1</v>
      </c>
      <c r="C81" s="382"/>
      <c r="D81" s="385"/>
      <c r="E81" s="385"/>
      <c r="F81" s="385"/>
      <c r="G81" s="385"/>
      <c r="H81" s="385"/>
      <c r="I81" s="385"/>
      <c r="J81" s="385"/>
    </row>
    <row r="82" spans="1:3" ht="15.75">
      <c r="A82" s="25"/>
      <c r="B82" s="25"/>
      <c r="C82" s="25"/>
    </row>
    <row r="83" spans="1:13" ht="15.75" customHeight="1">
      <c r="A83" s="235"/>
      <c r="B83" s="405" t="s">
        <v>165</v>
      </c>
      <c r="C83" s="405"/>
      <c r="D83" s="405"/>
      <c r="E83" s="405"/>
      <c r="F83" s="405"/>
      <c r="G83" s="405"/>
      <c r="H83" s="405"/>
      <c r="I83" s="405"/>
      <c r="J83" s="405"/>
      <c r="K83" s="405"/>
      <c r="L83" s="405"/>
      <c r="M83" s="405"/>
    </row>
    <row r="84" spans="1:10" ht="15.75">
      <c r="A84" s="25"/>
      <c r="B84" s="18"/>
      <c r="C84" s="18"/>
      <c r="D84" s="28"/>
      <c r="E84" s="28"/>
      <c r="F84" s="28"/>
      <c r="G84" s="28"/>
      <c r="H84" s="28"/>
      <c r="I84" s="28"/>
      <c r="J84" s="28"/>
    </row>
    <row r="85" spans="1:10" ht="15.75">
      <c r="A85" s="25">
        <v>5</v>
      </c>
      <c r="B85" s="382" t="s">
        <v>167</v>
      </c>
      <c r="C85" s="382"/>
      <c r="D85" s="385"/>
      <c r="E85" s="385"/>
      <c r="F85" s="385"/>
      <c r="G85" s="385"/>
      <c r="H85" s="385"/>
      <c r="I85" s="385"/>
      <c r="J85" s="385"/>
    </row>
    <row r="86" spans="1:3" ht="15.75">
      <c r="A86" s="25"/>
      <c r="B86" s="25"/>
      <c r="C86" s="25"/>
    </row>
    <row r="87" spans="1:13" ht="32.25" customHeight="1">
      <c r="A87" s="235"/>
      <c r="B87" s="390" t="s">
        <v>168</v>
      </c>
      <c r="C87" s="390"/>
      <c r="D87" s="390"/>
      <c r="E87" s="390"/>
      <c r="F87" s="390"/>
      <c r="G87" s="390"/>
      <c r="H87" s="390"/>
      <c r="I87" s="390"/>
      <c r="J87" s="390"/>
      <c r="K87" s="390"/>
      <c r="L87" s="390"/>
      <c r="M87" s="390"/>
    </row>
    <row r="88" spans="1:10" ht="15.75">
      <c r="A88" s="25"/>
      <c r="B88" s="18"/>
      <c r="C88" s="18"/>
      <c r="D88" s="390"/>
      <c r="E88" s="390"/>
      <c r="F88" s="390"/>
      <c r="G88" s="390"/>
      <c r="H88" s="390"/>
      <c r="I88" s="390"/>
      <c r="J88" s="390"/>
    </row>
    <row r="89" spans="1:10" ht="15.75">
      <c r="A89" s="25">
        <v>6</v>
      </c>
      <c r="B89" s="382" t="s">
        <v>134</v>
      </c>
      <c r="C89" s="382"/>
      <c r="D89" s="385"/>
      <c r="E89" s="385"/>
      <c r="F89" s="385"/>
      <c r="G89" s="385"/>
      <c r="H89" s="385"/>
      <c r="I89" s="385"/>
      <c r="J89" s="385"/>
    </row>
    <row r="90" spans="1:3" ht="14.25" customHeight="1">
      <c r="A90" s="25"/>
      <c r="B90" s="25"/>
      <c r="C90" s="25"/>
    </row>
    <row r="91" spans="1:13" ht="15.75" customHeight="1">
      <c r="A91" s="235"/>
      <c r="B91" s="395" t="s">
        <v>169</v>
      </c>
      <c r="C91" s="395"/>
      <c r="D91" s="395"/>
      <c r="E91" s="395"/>
      <c r="F91" s="395"/>
      <c r="G91" s="395"/>
      <c r="H91" s="395"/>
      <c r="I91" s="395"/>
      <c r="J91" s="395"/>
      <c r="K91" s="395"/>
      <c r="L91" s="395"/>
      <c r="M91" s="395"/>
    </row>
    <row r="92" spans="1:10" ht="13.5" customHeight="1">
      <c r="A92" s="235"/>
      <c r="B92" s="20"/>
      <c r="C92" s="20"/>
      <c r="D92" s="20"/>
      <c r="E92" s="20"/>
      <c r="F92" s="20"/>
      <c r="G92" s="20"/>
      <c r="H92" s="20"/>
      <c r="I92" s="20"/>
      <c r="J92" s="20"/>
    </row>
    <row r="93" spans="1:10" ht="15.75">
      <c r="A93" s="25">
        <v>7</v>
      </c>
      <c r="B93" s="388" t="s">
        <v>2</v>
      </c>
      <c r="C93" s="388"/>
      <c r="D93" s="385"/>
      <c r="E93" s="385"/>
      <c r="F93" s="385"/>
      <c r="G93" s="385"/>
      <c r="H93" s="385"/>
      <c r="I93" s="385"/>
      <c r="J93" s="385"/>
    </row>
    <row r="94" spans="1:3" ht="15.75">
      <c r="A94" s="25"/>
      <c r="B94" s="188"/>
      <c r="C94" s="188"/>
    </row>
    <row r="95" spans="1:13" ht="33" customHeight="1">
      <c r="A95" s="25"/>
      <c r="B95" s="397" t="s">
        <v>245</v>
      </c>
      <c r="C95" s="397"/>
      <c r="D95" s="397"/>
      <c r="E95" s="397"/>
      <c r="F95" s="397"/>
      <c r="G95" s="397"/>
      <c r="H95" s="397"/>
      <c r="I95" s="397"/>
      <c r="J95" s="397"/>
      <c r="K95" s="397"/>
      <c r="L95" s="397"/>
      <c r="M95" s="397"/>
    </row>
    <row r="96" spans="1:13" ht="15.75">
      <c r="A96" s="25"/>
      <c r="B96" s="2"/>
      <c r="C96" s="2"/>
      <c r="D96" s="2"/>
      <c r="E96" s="2"/>
      <c r="F96" s="2"/>
      <c r="G96" s="2"/>
      <c r="H96" s="2"/>
      <c r="I96" s="2"/>
      <c r="J96" s="2"/>
      <c r="K96" s="2"/>
      <c r="L96" s="2"/>
      <c r="M96" s="2"/>
    </row>
    <row r="97" spans="1:13" ht="32.25" customHeight="1">
      <c r="A97" s="25">
        <v>7.1</v>
      </c>
      <c r="B97" s="397" t="s">
        <v>239</v>
      </c>
      <c r="C97" s="397"/>
      <c r="D97" s="397"/>
      <c r="E97" s="397"/>
      <c r="F97" s="397"/>
      <c r="G97" s="397"/>
      <c r="H97" s="397"/>
      <c r="I97" s="397"/>
      <c r="J97" s="397"/>
      <c r="K97" s="397"/>
      <c r="L97" s="397"/>
      <c r="M97" s="397"/>
    </row>
    <row r="98" spans="1:13" ht="13.5" customHeight="1">
      <c r="A98" s="25"/>
      <c r="B98" s="2"/>
      <c r="C98" s="2"/>
      <c r="D98" s="2"/>
      <c r="E98" s="2"/>
      <c r="F98" s="2"/>
      <c r="G98" s="2"/>
      <c r="H98" s="2"/>
      <c r="I98" s="2"/>
      <c r="J98" s="2"/>
      <c r="K98" s="2"/>
      <c r="L98" s="2"/>
      <c r="M98" s="2"/>
    </row>
    <row r="99" spans="1:13" ht="15.75">
      <c r="A99" s="25"/>
      <c r="B99" s="397" t="s">
        <v>236</v>
      </c>
      <c r="C99" s="397"/>
      <c r="D99" s="397"/>
      <c r="E99" s="397"/>
      <c r="F99" s="397"/>
      <c r="G99" s="397"/>
      <c r="H99" s="397"/>
      <c r="I99" s="397"/>
      <c r="J99" s="397"/>
      <c r="K99" s="397"/>
      <c r="L99" s="397"/>
      <c r="M99" s="397"/>
    </row>
    <row r="100" spans="1:13" ht="15.75">
      <c r="A100" s="25"/>
      <c r="B100" s="254"/>
      <c r="C100" s="254"/>
      <c r="D100" s="254"/>
      <c r="E100" s="254"/>
      <c r="F100" s="254"/>
      <c r="G100" s="254"/>
      <c r="H100" s="254"/>
      <c r="I100" s="254"/>
      <c r="J100" s="254"/>
      <c r="K100" s="254"/>
      <c r="L100" s="254"/>
      <c r="M100" s="254"/>
    </row>
    <row r="101" spans="1:13" ht="15.75">
      <c r="A101" s="25">
        <v>7.2</v>
      </c>
      <c r="B101" s="382" t="s">
        <v>238</v>
      </c>
      <c r="C101" s="382"/>
      <c r="D101" s="382"/>
      <c r="E101" s="382"/>
      <c r="F101" s="382"/>
      <c r="G101" s="382"/>
      <c r="H101" s="382"/>
      <c r="I101" s="382"/>
      <c r="J101" s="382"/>
      <c r="K101" s="382"/>
      <c r="L101" s="382"/>
      <c r="M101" s="382"/>
    </row>
    <row r="102" spans="1:13" ht="50.25" customHeight="1">
      <c r="A102" s="25"/>
      <c r="B102" s="397" t="s">
        <v>240</v>
      </c>
      <c r="C102" s="397"/>
      <c r="D102" s="397"/>
      <c r="E102" s="397"/>
      <c r="F102" s="397"/>
      <c r="G102" s="397"/>
      <c r="H102" s="397"/>
      <c r="I102" s="397"/>
      <c r="J102" s="397"/>
      <c r="K102" s="397"/>
      <c r="L102" s="397"/>
      <c r="M102" s="397"/>
    </row>
    <row r="103" spans="1:10" ht="15.75">
      <c r="A103" s="25"/>
      <c r="B103" s="28"/>
      <c r="C103" s="28"/>
      <c r="D103" s="28"/>
      <c r="E103" s="28"/>
      <c r="F103" s="28"/>
      <c r="G103" s="28"/>
      <c r="H103" s="28"/>
      <c r="I103" s="28"/>
      <c r="J103" s="28"/>
    </row>
    <row r="104" spans="1:13" ht="15.75">
      <c r="A104" s="25"/>
      <c r="B104" s="397" t="s">
        <v>318</v>
      </c>
      <c r="C104" s="397"/>
      <c r="D104" s="397"/>
      <c r="E104" s="397"/>
      <c r="F104" s="397"/>
      <c r="G104" s="397"/>
      <c r="H104" s="397"/>
      <c r="I104" s="397"/>
      <c r="J104" s="397"/>
      <c r="K104" s="397"/>
      <c r="L104" s="397"/>
      <c r="M104" s="397"/>
    </row>
    <row r="105" spans="1:13" ht="15.75">
      <c r="A105" s="25"/>
      <c r="B105" s="254"/>
      <c r="C105" s="254"/>
      <c r="D105" s="254"/>
      <c r="E105" s="254"/>
      <c r="F105" s="254"/>
      <c r="G105" s="254"/>
      <c r="H105" s="254"/>
      <c r="I105" s="254"/>
      <c r="J105" s="254"/>
      <c r="K105" s="254"/>
      <c r="L105" s="254"/>
      <c r="M105" s="254"/>
    </row>
    <row r="106" spans="1:13" ht="15.75">
      <c r="A106" s="25">
        <v>7.3</v>
      </c>
      <c r="B106" s="399" t="s">
        <v>274</v>
      </c>
      <c r="C106" s="399"/>
      <c r="D106" s="399"/>
      <c r="E106" s="399"/>
      <c r="F106" s="399"/>
      <c r="G106" s="399"/>
      <c r="H106" s="399"/>
      <c r="I106" s="399"/>
      <c r="J106" s="399"/>
      <c r="K106" s="399"/>
      <c r="L106" s="399"/>
      <c r="M106" s="399"/>
    </row>
    <row r="107" spans="1:13" ht="34.5" customHeight="1">
      <c r="A107" s="25"/>
      <c r="B107" s="397" t="s">
        <v>309</v>
      </c>
      <c r="C107" s="397"/>
      <c r="D107" s="397"/>
      <c r="E107" s="397"/>
      <c r="F107" s="397"/>
      <c r="G107" s="397"/>
      <c r="H107" s="397"/>
      <c r="I107" s="397"/>
      <c r="J107" s="397"/>
      <c r="K107" s="397"/>
      <c r="L107" s="397"/>
      <c r="M107" s="397"/>
    </row>
    <row r="108" spans="1:13" ht="15.75">
      <c r="A108" s="25"/>
      <c r="B108" s="254"/>
      <c r="C108" s="254"/>
      <c r="D108" s="254"/>
      <c r="E108" s="254"/>
      <c r="F108" s="254"/>
      <c r="G108" s="254"/>
      <c r="H108" s="254"/>
      <c r="I108" s="254"/>
      <c r="J108" s="254"/>
      <c r="K108" s="254"/>
      <c r="L108" s="254"/>
      <c r="M108" s="254"/>
    </row>
    <row r="109" spans="1:13" ht="15.75" customHeight="1">
      <c r="A109" s="25">
        <v>8</v>
      </c>
      <c r="B109" s="382" t="s">
        <v>170</v>
      </c>
      <c r="C109" s="382"/>
      <c r="D109" s="382"/>
      <c r="E109" s="382"/>
      <c r="F109" s="382"/>
      <c r="G109" s="382"/>
      <c r="H109" s="382"/>
      <c r="I109" s="382"/>
      <c r="J109" s="382"/>
      <c r="M109" s="160"/>
    </row>
    <row r="110" spans="1:13" ht="14.25" customHeight="1">
      <c r="A110" s="25"/>
      <c r="B110" s="25"/>
      <c r="C110" s="25"/>
      <c r="D110" s="25"/>
      <c r="E110" s="25"/>
      <c r="F110" s="25"/>
      <c r="G110" s="25"/>
      <c r="H110" s="25"/>
      <c r="I110" s="25"/>
      <c r="J110" s="25"/>
      <c r="M110" s="160"/>
    </row>
    <row r="111" spans="1:13" ht="15.75" customHeight="1">
      <c r="A111" s="25"/>
      <c r="B111" s="405" t="s">
        <v>259</v>
      </c>
      <c r="C111" s="405"/>
      <c r="D111" s="405"/>
      <c r="E111" s="405"/>
      <c r="F111" s="405"/>
      <c r="G111" s="405"/>
      <c r="H111" s="405"/>
      <c r="I111" s="405"/>
      <c r="J111" s="405"/>
      <c r="K111" s="405"/>
      <c r="L111" s="405"/>
      <c r="M111" s="405"/>
    </row>
    <row r="112" spans="1:10" ht="12" customHeight="1">
      <c r="A112" s="25"/>
      <c r="B112" s="18"/>
      <c r="C112" s="18"/>
      <c r="D112" s="28"/>
      <c r="E112" s="28"/>
      <c r="F112" s="28"/>
      <c r="G112" s="28"/>
      <c r="H112" s="28"/>
      <c r="I112" s="28"/>
      <c r="J112" s="28"/>
    </row>
    <row r="113" spans="1:10" ht="15.75">
      <c r="A113" s="25">
        <v>9</v>
      </c>
      <c r="B113" s="382" t="s">
        <v>3</v>
      </c>
      <c r="C113" s="382"/>
      <c r="D113" s="385"/>
      <c r="E113" s="385"/>
      <c r="F113" s="385"/>
      <c r="G113" s="385"/>
      <c r="H113" s="385"/>
      <c r="I113" s="385"/>
      <c r="J113" s="385"/>
    </row>
    <row r="114" spans="1:3" ht="9" customHeight="1">
      <c r="A114" s="25"/>
      <c r="B114" s="25"/>
      <c r="C114" s="25"/>
    </row>
    <row r="115" spans="1:3" ht="15.75">
      <c r="A115" s="25"/>
      <c r="B115" s="45" t="s">
        <v>275</v>
      </c>
      <c r="C115" s="25"/>
    </row>
    <row r="116" spans="1:13" ht="15.75">
      <c r="A116" s="25"/>
      <c r="B116" s="154"/>
      <c r="C116" s="154"/>
      <c r="D116" s="154"/>
      <c r="E116" s="154"/>
      <c r="F116" s="154"/>
      <c r="G116" s="154"/>
      <c r="H116" s="154"/>
      <c r="I116" s="161"/>
      <c r="J116" s="161"/>
      <c r="K116" s="161" t="s">
        <v>55</v>
      </c>
      <c r="L116" s="161"/>
      <c r="M116" s="91"/>
    </row>
    <row r="117" spans="1:13" ht="15.75">
      <c r="A117" s="25"/>
      <c r="B117" s="154"/>
      <c r="C117" s="154"/>
      <c r="D117" s="154"/>
      <c r="E117" s="154"/>
      <c r="F117" s="154"/>
      <c r="G117" s="154"/>
      <c r="H117" s="154"/>
      <c r="I117" s="161"/>
      <c r="J117" s="161"/>
      <c r="K117" s="161" t="s">
        <v>56</v>
      </c>
      <c r="L117" s="161"/>
      <c r="M117" s="91" t="s">
        <v>57</v>
      </c>
    </row>
    <row r="118" spans="1:13" ht="15.75">
      <c r="A118" s="25"/>
      <c r="B118" s="25"/>
      <c r="C118" s="25"/>
      <c r="I118" s="91" t="s">
        <v>4</v>
      </c>
      <c r="J118" s="91"/>
      <c r="K118" s="91" t="s">
        <v>218</v>
      </c>
      <c r="L118" s="91"/>
      <c r="M118" s="91" t="s">
        <v>58</v>
      </c>
    </row>
    <row r="119" spans="1:13" s="90" customFormat="1" ht="15" customHeight="1">
      <c r="A119" s="42"/>
      <c r="B119" s="42" t="s">
        <v>54</v>
      </c>
      <c r="C119" s="42"/>
      <c r="I119" s="91" t="s">
        <v>7</v>
      </c>
      <c r="J119" s="91"/>
      <c r="K119" s="91" t="s">
        <v>7</v>
      </c>
      <c r="L119" s="91"/>
      <c r="M119" s="91" t="s">
        <v>7</v>
      </c>
    </row>
    <row r="120" spans="1:13" s="90" customFormat="1" ht="9.75" customHeight="1">
      <c r="A120" s="42"/>
      <c r="B120" s="42"/>
      <c r="C120" s="42"/>
      <c r="I120" s="91"/>
      <c r="J120" s="91"/>
      <c r="K120" s="91"/>
      <c r="L120" s="91"/>
      <c r="M120" s="91"/>
    </row>
    <row r="121" spans="1:13" s="90" customFormat="1" ht="16.5" customHeight="1">
      <c r="A121" s="42"/>
      <c r="B121" s="45" t="s">
        <v>59</v>
      </c>
      <c r="C121" s="42"/>
      <c r="I121" s="92">
        <v>12856</v>
      </c>
      <c r="J121" s="92"/>
      <c r="K121" s="92">
        <v>1336</v>
      </c>
      <c r="L121" s="92"/>
      <c r="M121" s="103">
        <v>17539</v>
      </c>
    </row>
    <row r="122" spans="1:13" s="90" customFormat="1" ht="15" customHeight="1">
      <c r="A122" s="42"/>
      <c r="B122" s="45" t="s">
        <v>60</v>
      </c>
      <c r="C122" s="42"/>
      <c r="I122" s="92">
        <v>86903</v>
      </c>
      <c r="J122" s="92"/>
      <c r="K122" s="92">
        <v>12895</v>
      </c>
      <c r="L122" s="92"/>
      <c r="M122" s="103">
        <v>116153</v>
      </c>
    </row>
    <row r="123" spans="1:13" s="90" customFormat="1" ht="15" customHeight="1">
      <c r="A123" s="42"/>
      <c r="B123" s="45" t="s">
        <v>110</v>
      </c>
      <c r="C123" s="42"/>
      <c r="I123" s="92">
        <v>360</v>
      </c>
      <c r="J123" s="92"/>
      <c r="K123" s="92">
        <v>3</v>
      </c>
      <c r="L123" s="92"/>
      <c r="M123" s="103">
        <v>78988</v>
      </c>
    </row>
    <row r="124" spans="1:13" s="90" customFormat="1" ht="16.5" customHeight="1">
      <c r="A124" s="42"/>
      <c r="B124" s="45" t="s">
        <v>61</v>
      </c>
      <c r="C124" s="42"/>
      <c r="I124" s="92">
        <v>-6524</v>
      </c>
      <c r="J124" s="92"/>
      <c r="K124" s="92">
        <v>-131</v>
      </c>
      <c r="L124" s="92"/>
      <c r="M124" s="103">
        <v>-83992</v>
      </c>
    </row>
    <row r="125" spans="1:13" s="90" customFormat="1" ht="14.25" customHeight="1" thickBot="1">
      <c r="A125" s="42"/>
      <c r="B125" s="45"/>
      <c r="C125" s="42"/>
      <c r="I125" s="308">
        <f>SUM(I121:I124)</f>
        <v>93595</v>
      </c>
      <c r="J125" s="92"/>
      <c r="K125" s="308">
        <f>SUM(K121:K124)</f>
        <v>14103</v>
      </c>
      <c r="L125" s="92"/>
      <c r="M125" s="309">
        <f>SUM(M121:M124)</f>
        <v>128688</v>
      </c>
    </row>
    <row r="126" spans="1:13" s="90" customFormat="1" ht="14.25" customHeight="1" thickTop="1">
      <c r="A126" s="42"/>
      <c r="B126" s="45"/>
      <c r="C126" s="42"/>
      <c r="M126" s="99"/>
    </row>
    <row r="127" spans="1:13" s="90" customFormat="1" ht="14.25" customHeight="1">
      <c r="A127" s="42"/>
      <c r="B127" s="45"/>
      <c r="C127" s="42"/>
      <c r="I127" s="161"/>
      <c r="J127" s="161"/>
      <c r="K127" s="161" t="s">
        <v>55</v>
      </c>
      <c r="L127" s="161"/>
      <c r="M127" s="91"/>
    </row>
    <row r="128" spans="1:13" s="90" customFormat="1" ht="14.25" customHeight="1">
      <c r="A128" s="42"/>
      <c r="B128" s="45"/>
      <c r="C128" s="42"/>
      <c r="I128" s="161"/>
      <c r="J128" s="161"/>
      <c r="K128" s="161" t="s">
        <v>56</v>
      </c>
      <c r="L128" s="161"/>
      <c r="M128" s="91" t="s">
        <v>57</v>
      </c>
    </row>
    <row r="129" spans="1:13" s="90" customFormat="1" ht="14.25" customHeight="1">
      <c r="A129" s="42"/>
      <c r="B129" s="45"/>
      <c r="C129" s="42"/>
      <c r="I129" s="91" t="s">
        <v>4</v>
      </c>
      <c r="J129" s="91"/>
      <c r="K129" s="91" t="s">
        <v>218</v>
      </c>
      <c r="L129" s="91"/>
      <c r="M129" s="91" t="s">
        <v>58</v>
      </c>
    </row>
    <row r="130" spans="1:13" s="90" customFormat="1" ht="14.25" customHeight="1">
      <c r="A130" s="42"/>
      <c r="B130" s="45"/>
      <c r="C130" s="42"/>
      <c r="I130" s="91" t="s">
        <v>7</v>
      </c>
      <c r="J130" s="91"/>
      <c r="K130" s="91" t="s">
        <v>7</v>
      </c>
      <c r="L130" s="91"/>
      <c r="M130" s="91" t="s">
        <v>7</v>
      </c>
    </row>
    <row r="131" spans="1:13" s="90" customFormat="1" ht="15" customHeight="1">
      <c r="A131" s="42"/>
      <c r="B131" s="42" t="s">
        <v>67</v>
      </c>
      <c r="C131" s="42"/>
      <c r="M131" s="99"/>
    </row>
    <row r="132" spans="1:13" s="90" customFormat="1" ht="15" customHeight="1">
      <c r="A132" s="42"/>
      <c r="B132" s="45" t="s">
        <v>62</v>
      </c>
      <c r="C132" s="42"/>
      <c r="I132" s="92">
        <v>87263</v>
      </c>
      <c r="J132" s="92"/>
      <c r="K132" s="92">
        <v>12894</v>
      </c>
      <c r="L132" s="92"/>
      <c r="M132" s="103">
        <v>199001</v>
      </c>
    </row>
    <row r="133" spans="1:13" s="90" customFormat="1" ht="15" customHeight="1">
      <c r="A133" s="42"/>
      <c r="B133" s="45" t="s">
        <v>63</v>
      </c>
      <c r="C133" s="42"/>
      <c r="I133" s="92">
        <v>7896</v>
      </c>
      <c r="J133" s="92"/>
      <c r="K133" s="92">
        <v>695</v>
      </c>
      <c r="L133" s="92"/>
      <c r="M133" s="103">
        <v>7967</v>
      </c>
    </row>
    <row r="134" spans="1:13" s="90" customFormat="1" ht="15" customHeight="1">
      <c r="A134" s="42"/>
      <c r="B134" s="45" t="s">
        <v>64</v>
      </c>
      <c r="C134" s="42"/>
      <c r="G134" s="93"/>
      <c r="H134" s="93"/>
      <c r="I134" s="92">
        <v>3767</v>
      </c>
      <c r="J134" s="92"/>
      <c r="K134" s="92">
        <v>612</v>
      </c>
      <c r="L134" s="92"/>
      <c r="M134" s="103">
        <v>4566</v>
      </c>
    </row>
    <row r="135" spans="1:13" s="90" customFormat="1" ht="15" customHeight="1">
      <c r="A135" s="42"/>
      <c r="B135" s="45" t="s">
        <v>66</v>
      </c>
      <c r="C135" s="42"/>
      <c r="I135" s="92">
        <v>0</v>
      </c>
      <c r="J135" s="92"/>
      <c r="K135" s="92">
        <v>39</v>
      </c>
      <c r="L135" s="92"/>
      <c r="M135" s="103">
        <v>68</v>
      </c>
    </row>
    <row r="136" spans="1:13" s="90" customFormat="1" ht="15" customHeight="1">
      <c r="A136" s="42"/>
      <c r="B136" s="45" t="s">
        <v>65</v>
      </c>
      <c r="C136" s="45"/>
      <c r="D136" s="45"/>
      <c r="E136" s="45"/>
      <c r="F136" s="45"/>
      <c r="G136" s="95"/>
      <c r="H136" s="95"/>
      <c r="I136" s="162">
        <v>1193</v>
      </c>
      <c r="J136" s="162"/>
      <c r="K136" s="310">
        <v>41</v>
      </c>
      <c r="L136" s="92"/>
      <c r="M136" s="103">
        <v>772</v>
      </c>
    </row>
    <row r="137" spans="1:13" s="90" customFormat="1" ht="15" customHeight="1">
      <c r="A137" s="42"/>
      <c r="B137" s="45" t="s">
        <v>106</v>
      </c>
      <c r="C137" s="45"/>
      <c r="D137" s="45"/>
      <c r="E137" s="45"/>
      <c r="F137" s="45"/>
      <c r="G137" s="95"/>
      <c r="H137" s="95"/>
      <c r="I137" s="162">
        <v>0</v>
      </c>
      <c r="J137" s="162"/>
      <c r="K137" s="92">
        <v>-47</v>
      </c>
      <c r="L137" s="92"/>
      <c r="M137" s="103">
        <v>306</v>
      </c>
    </row>
    <row r="138" spans="1:13" s="90" customFormat="1" ht="15" customHeight="1">
      <c r="A138" s="42"/>
      <c r="B138" s="45" t="s">
        <v>61</v>
      </c>
      <c r="C138" s="45"/>
      <c r="D138" s="45"/>
      <c r="E138" s="45"/>
      <c r="F138" s="45"/>
      <c r="G138" s="45"/>
      <c r="H138" s="45"/>
      <c r="I138" s="162">
        <v>-6524</v>
      </c>
      <c r="J138" s="162"/>
      <c r="K138" s="92">
        <v>-131</v>
      </c>
      <c r="L138" s="92"/>
      <c r="M138" s="103">
        <v>-83992</v>
      </c>
    </row>
    <row r="139" spans="1:13" s="90" customFormat="1" ht="14.25" customHeight="1" thickBot="1">
      <c r="A139" s="42"/>
      <c r="B139" s="45"/>
      <c r="C139" s="45"/>
      <c r="D139" s="45"/>
      <c r="E139" s="45"/>
      <c r="F139" s="45"/>
      <c r="G139" s="45"/>
      <c r="H139" s="45"/>
      <c r="I139" s="311">
        <f>SUM(I132:I138)</f>
        <v>93595</v>
      </c>
      <c r="J139" s="162"/>
      <c r="K139" s="311">
        <f>SUM(K132:K138)</f>
        <v>14103</v>
      </c>
      <c r="L139" s="92"/>
      <c r="M139" s="312">
        <f>SUM(M132:M138)</f>
        <v>128688</v>
      </c>
    </row>
    <row r="140" spans="1:13" s="90" customFormat="1" ht="14.25" customHeight="1" thickTop="1">
      <c r="A140" s="42"/>
      <c r="B140" s="45"/>
      <c r="C140" s="45"/>
      <c r="D140" s="45"/>
      <c r="E140" s="45"/>
      <c r="F140" s="45"/>
      <c r="G140" s="45"/>
      <c r="H140" s="45"/>
      <c r="I140" s="163"/>
      <c r="J140" s="162"/>
      <c r="K140" s="163"/>
      <c r="L140" s="92"/>
      <c r="M140" s="313"/>
    </row>
    <row r="141" spans="1:13" s="90" customFormat="1" ht="29.25" customHeight="1">
      <c r="A141" s="42"/>
      <c r="B141" s="362" t="s">
        <v>131</v>
      </c>
      <c r="C141" s="362"/>
      <c r="D141" s="362"/>
      <c r="E141" s="362"/>
      <c r="F141" s="362"/>
      <c r="G141" s="362"/>
      <c r="H141" s="362"/>
      <c r="I141" s="362"/>
      <c r="J141" s="362"/>
      <c r="K141" s="362"/>
      <c r="L141" s="362"/>
      <c r="M141" s="362"/>
    </row>
    <row r="142" spans="1:13" s="90" customFormat="1" ht="14.25" customHeight="1">
      <c r="A142" s="42"/>
      <c r="B142" s="45"/>
      <c r="C142" s="45"/>
      <c r="D142" s="45"/>
      <c r="E142" s="45"/>
      <c r="F142" s="95"/>
      <c r="G142" s="95"/>
      <c r="H142" s="95"/>
      <c r="I142" s="45"/>
      <c r="J142" s="45"/>
      <c r="K142" s="93"/>
      <c r="M142" s="99"/>
    </row>
    <row r="143" spans="1:10" ht="15.75">
      <c r="A143" s="25">
        <v>10</v>
      </c>
      <c r="B143" s="382" t="s">
        <v>172</v>
      </c>
      <c r="C143" s="382"/>
      <c r="D143" s="382"/>
      <c r="E143" s="382"/>
      <c r="F143" s="382"/>
      <c r="G143" s="382"/>
      <c r="H143" s="382"/>
      <c r="I143" s="382"/>
      <c r="J143" s="382"/>
    </row>
    <row r="144" spans="1:10" ht="15.75">
      <c r="A144" s="25"/>
      <c r="B144" s="25"/>
      <c r="C144" s="25"/>
      <c r="D144" s="25"/>
      <c r="E144" s="25"/>
      <c r="F144" s="25"/>
      <c r="G144" s="25"/>
      <c r="H144" s="25"/>
      <c r="I144" s="25"/>
      <c r="J144" s="25"/>
    </row>
    <row r="145" spans="1:13" ht="32.25" customHeight="1">
      <c r="A145" s="25"/>
      <c r="B145" s="384" t="s">
        <v>171</v>
      </c>
      <c r="C145" s="384"/>
      <c r="D145" s="384"/>
      <c r="E145" s="384"/>
      <c r="F145" s="384"/>
      <c r="G145" s="384"/>
      <c r="H145" s="384"/>
      <c r="I145" s="384"/>
      <c r="J145" s="384"/>
      <c r="K145" s="393"/>
      <c r="L145" s="393"/>
      <c r="M145" s="393"/>
    </row>
    <row r="146" spans="1:10" ht="15.75">
      <c r="A146" s="25"/>
      <c r="B146" s="18"/>
      <c r="C146" s="18"/>
      <c r="D146" s="28"/>
      <c r="E146" s="28"/>
      <c r="F146" s="28"/>
      <c r="G146" s="28"/>
      <c r="H146" s="28"/>
      <c r="I146" s="28"/>
      <c r="J146" s="28"/>
    </row>
    <row r="147" spans="1:10" ht="15.75">
      <c r="A147" s="25">
        <v>11</v>
      </c>
      <c r="B147" s="382" t="s">
        <v>6</v>
      </c>
      <c r="C147" s="382"/>
      <c r="D147" s="382"/>
      <c r="E147" s="382"/>
      <c r="F147" s="382"/>
      <c r="G147" s="382"/>
      <c r="H147" s="382"/>
      <c r="I147" s="382"/>
      <c r="J147" s="382"/>
    </row>
    <row r="148" spans="1:10" ht="15.75">
      <c r="A148" s="25"/>
      <c r="B148" s="25"/>
      <c r="C148" s="25"/>
      <c r="D148" s="25"/>
      <c r="E148" s="25"/>
      <c r="F148" s="25"/>
      <c r="G148" s="25"/>
      <c r="H148" s="25"/>
      <c r="I148" s="25"/>
      <c r="J148" s="25"/>
    </row>
    <row r="149" spans="1:13" ht="15.75">
      <c r="A149" s="25"/>
      <c r="B149" s="398" t="s">
        <v>290</v>
      </c>
      <c r="C149" s="398"/>
      <c r="D149" s="398"/>
      <c r="E149" s="398"/>
      <c r="F149" s="398"/>
      <c r="G149" s="398"/>
      <c r="H149" s="398"/>
      <c r="I149" s="398"/>
      <c r="J149" s="398"/>
      <c r="K149" s="398"/>
      <c r="L149" s="398"/>
      <c r="M149" s="398"/>
    </row>
    <row r="150" spans="1:13" ht="15.75">
      <c r="A150" s="25"/>
      <c r="B150" s="26"/>
      <c r="C150" s="26"/>
      <c r="D150" s="26"/>
      <c r="E150" s="26"/>
      <c r="F150" s="26"/>
      <c r="G150" s="26"/>
      <c r="H150" s="26"/>
      <c r="I150" s="26"/>
      <c r="J150" s="26"/>
      <c r="K150" s="26"/>
      <c r="L150" s="26"/>
      <c r="M150" s="26"/>
    </row>
    <row r="151" spans="1:13" ht="15.75">
      <c r="A151" s="25">
        <v>11.1</v>
      </c>
      <c r="B151" s="382" t="s">
        <v>342</v>
      </c>
      <c r="C151" s="382"/>
      <c r="D151" s="382"/>
      <c r="E151" s="382"/>
      <c r="F151" s="382"/>
      <c r="G151" s="382"/>
      <c r="H151" s="382"/>
      <c r="I151" s="382"/>
      <c r="J151" s="382"/>
      <c r="K151" s="382"/>
      <c r="L151" s="382"/>
      <c r="M151" s="382"/>
    </row>
    <row r="152" spans="1:13" ht="15.75">
      <c r="A152" s="25"/>
      <c r="B152" s="26"/>
      <c r="C152" s="26"/>
      <c r="D152" s="26"/>
      <c r="E152" s="26"/>
      <c r="F152" s="26"/>
      <c r="G152" s="26"/>
      <c r="H152" s="26"/>
      <c r="I152" s="26"/>
      <c r="J152" s="26"/>
      <c r="K152" s="26"/>
      <c r="L152" s="26"/>
      <c r="M152" s="26"/>
    </row>
    <row r="153" spans="1:13" ht="30" customHeight="1">
      <c r="A153" s="25"/>
      <c r="B153" s="355" t="s">
        <v>336</v>
      </c>
      <c r="C153" s="355"/>
      <c r="D153" s="355"/>
      <c r="E153" s="355"/>
      <c r="F153" s="355"/>
      <c r="G153" s="355"/>
      <c r="H153" s="355"/>
      <c r="I153" s="355"/>
      <c r="J153" s="355"/>
      <c r="K153" s="355"/>
      <c r="L153" s="355"/>
      <c r="M153" s="355"/>
    </row>
    <row r="154" spans="1:13" ht="15.75">
      <c r="A154" s="25"/>
      <c r="B154" s="252"/>
      <c r="C154" s="252"/>
      <c r="D154" s="252"/>
      <c r="E154" s="252"/>
      <c r="F154" s="252"/>
      <c r="G154" s="252"/>
      <c r="H154" s="252"/>
      <c r="I154" s="252"/>
      <c r="J154" s="252"/>
      <c r="K154" s="252"/>
      <c r="L154" s="252"/>
      <c r="M154" s="252"/>
    </row>
    <row r="155" spans="1:13" ht="15.75">
      <c r="A155" s="25"/>
      <c r="B155" s="347" t="s">
        <v>343</v>
      </c>
      <c r="C155" s="347"/>
      <c r="D155" s="347"/>
      <c r="E155" s="347"/>
      <c r="F155" s="347"/>
      <c r="G155" s="347"/>
      <c r="H155" s="347"/>
      <c r="I155" s="347"/>
      <c r="J155" s="347"/>
      <c r="K155" s="347"/>
      <c r="L155" s="347"/>
      <c r="M155" s="347"/>
    </row>
    <row r="156" spans="1:13" ht="15.75">
      <c r="A156" s="25"/>
      <c r="B156" s="252"/>
      <c r="C156" s="252"/>
      <c r="D156" s="252"/>
      <c r="E156" s="252"/>
      <c r="F156" s="252"/>
      <c r="G156" s="252"/>
      <c r="H156" s="252"/>
      <c r="I156" s="252"/>
      <c r="J156" s="252"/>
      <c r="K156" s="252"/>
      <c r="L156" s="252"/>
      <c r="M156" s="255"/>
    </row>
    <row r="157" spans="1:13" ht="15.75">
      <c r="A157" s="25"/>
      <c r="B157" s="252"/>
      <c r="C157" s="252"/>
      <c r="D157" s="252"/>
      <c r="E157" s="252"/>
      <c r="F157" s="252"/>
      <c r="G157" s="252"/>
      <c r="H157" s="252"/>
      <c r="I157" s="252"/>
      <c r="J157" s="252"/>
      <c r="K157" s="252"/>
      <c r="L157" s="252"/>
      <c r="M157" s="255" t="s">
        <v>7</v>
      </c>
    </row>
    <row r="158" spans="1:13" ht="15.75">
      <c r="A158" s="25"/>
      <c r="B158" s="252"/>
      <c r="C158" s="252"/>
      <c r="D158" s="252"/>
      <c r="E158" s="252"/>
      <c r="F158" s="252"/>
      <c r="G158" s="252"/>
      <c r="H158" s="252"/>
      <c r="I158" s="252"/>
      <c r="J158" s="252"/>
      <c r="K158" s="252"/>
      <c r="L158" s="252"/>
      <c r="M158" s="256"/>
    </row>
    <row r="159" spans="1:13" ht="15.75">
      <c r="A159" s="25"/>
      <c r="B159" s="347" t="s">
        <v>205</v>
      </c>
      <c r="C159" s="347"/>
      <c r="D159" s="347"/>
      <c r="E159" s="347"/>
      <c r="F159" s="252"/>
      <c r="G159" s="252"/>
      <c r="H159" s="252"/>
      <c r="I159" s="252"/>
      <c r="J159" s="252"/>
      <c r="K159" s="252"/>
      <c r="L159" s="252"/>
      <c r="M159" s="324">
        <v>63</v>
      </c>
    </row>
    <row r="160" spans="1:13" ht="15.75">
      <c r="A160" s="25"/>
      <c r="B160" s="348" t="s">
        <v>20</v>
      </c>
      <c r="C160" s="348"/>
      <c r="D160" s="348"/>
      <c r="E160" s="348"/>
      <c r="F160" s="280"/>
      <c r="G160" s="280"/>
      <c r="H160" s="280"/>
      <c r="I160" s="280"/>
      <c r="J160" s="280"/>
      <c r="K160" s="280"/>
      <c r="L160" s="280"/>
      <c r="M160" s="322">
        <v>1127</v>
      </c>
    </row>
    <row r="161" spans="1:13" ht="15.75">
      <c r="A161" s="25"/>
      <c r="B161" s="348" t="s">
        <v>331</v>
      </c>
      <c r="C161" s="348"/>
      <c r="D161" s="348"/>
      <c r="E161" s="348"/>
      <c r="F161" s="280"/>
      <c r="G161" s="280"/>
      <c r="H161" s="280"/>
      <c r="I161" s="280"/>
      <c r="J161" s="280"/>
      <c r="K161" s="280"/>
      <c r="L161" s="280"/>
      <c r="M161" s="322">
        <v>1602</v>
      </c>
    </row>
    <row r="162" spans="1:13" ht="15.75">
      <c r="A162" s="25"/>
      <c r="B162" s="348" t="s">
        <v>41</v>
      </c>
      <c r="C162" s="348"/>
      <c r="D162" s="348"/>
      <c r="E162" s="348"/>
      <c r="F162" s="280"/>
      <c r="G162" s="280"/>
      <c r="H162" s="280"/>
      <c r="I162" s="280"/>
      <c r="J162" s="280"/>
      <c r="K162" s="280"/>
      <c r="L162" s="280"/>
      <c r="M162" s="322">
        <v>559</v>
      </c>
    </row>
    <row r="163" spans="1:13" ht="17.25" customHeight="1">
      <c r="A163" s="25"/>
      <c r="B163" s="348" t="s">
        <v>332</v>
      </c>
      <c r="C163" s="348"/>
      <c r="D163" s="348"/>
      <c r="E163" s="348"/>
      <c r="F163" s="321"/>
      <c r="G163" s="321"/>
      <c r="H163" s="321"/>
      <c r="I163" s="321"/>
      <c r="J163" s="321"/>
      <c r="K163" s="321"/>
      <c r="L163" s="321"/>
      <c r="M163" s="327">
        <v>-2064</v>
      </c>
    </row>
    <row r="164" spans="1:13" ht="15.75">
      <c r="A164" s="25"/>
      <c r="B164" s="348"/>
      <c r="C164" s="348"/>
      <c r="D164" s="348"/>
      <c r="E164" s="348"/>
      <c r="F164" s="280"/>
      <c r="G164" s="280"/>
      <c r="H164" s="280"/>
      <c r="I164" s="280"/>
      <c r="J164" s="280"/>
      <c r="K164" s="280"/>
      <c r="L164" s="280"/>
      <c r="M164" s="325"/>
    </row>
    <row r="165" spans="1:13" ht="15.75">
      <c r="A165" s="25"/>
      <c r="B165" s="348" t="s">
        <v>333</v>
      </c>
      <c r="C165" s="348"/>
      <c r="D165" s="348"/>
      <c r="E165" s="348"/>
      <c r="F165" s="280"/>
      <c r="G165" s="280"/>
      <c r="H165" s="280"/>
      <c r="I165" s="280"/>
      <c r="J165" s="280"/>
      <c r="K165" s="280"/>
      <c r="L165" s="280"/>
      <c r="M165" s="322">
        <f>SUM(M159:M164)</f>
        <v>1287</v>
      </c>
    </row>
    <row r="166" spans="1:13" ht="15.75">
      <c r="A166" s="25"/>
      <c r="B166" s="348" t="s">
        <v>334</v>
      </c>
      <c r="C166" s="348"/>
      <c r="D166" s="348"/>
      <c r="E166" s="348"/>
      <c r="F166" s="280"/>
      <c r="G166" s="280"/>
      <c r="H166" s="280"/>
      <c r="I166" s="280"/>
      <c r="J166" s="280"/>
      <c r="K166" s="280"/>
      <c r="L166" s="280"/>
      <c r="M166" s="325">
        <v>-515</v>
      </c>
    </row>
    <row r="167" spans="1:13" ht="15.75">
      <c r="A167" s="25"/>
      <c r="B167" s="348" t="s">
        <v>335</v>
      </c>
      <c r="C167" s="348"/>
      <c r="D167" s="348"/>
      <c r="E167" s="348"/>
      <c r="F167" s="280"/>
      <c r="G167" s="280"/>
      <c r="H167" s="280"/>
      <c r="I167" s="280"/>
      <c r="J167" s="280"/>
      <c r="K167" s="280"/>
      <c r="L167" s="280"/>
      <c r="M167" s="322">
        <f>M165+M166</f>
        <v>772</v>
      </c>
    </row>
    <row r="168" spans="1:13" ht="15.75">
      <c r="A168" s="25"/>
      <c r="B168" s="348" t="s">
        <v>337</v>
      </c>
      <c r="C168" s="348"/>
      <c r="D168" s="348"/>
      <c r="E168" s="348"/>
      <c r="F168" s="280"/>
      <c r="G168" s="280"/>
      <c r="H168" s="280"/>
      <c r="I168" s="280"/>
      <c r="J168" s="280"/>
      <c r="K168" s="280"/>
      <c r="L168" s="280"/>
      <c r="M168" s="322">
        <f>M170-M167</f>
        <v>1263</v>
      </c>
    </row>
    <row r="169" spans="1:13" ht="15.75">
      <c r="A169" s="25"/>
      <c r="F169" s="280"/>
      <c r="G169" s="280"/>
      <c r="H169" s="280"/>
      <c r="I169" s="280"/>
      <c r="J169" s="280"/>
      <c r="K169" s="280"/>
      <c r="L169" s="280"/>
      <c r="M169" s="323"/>
    </row>
    <row r="170" spans="1:13" ht="16.5" thickBot="1">
      <c r="A170" s="25"/>
      <c r="B170" s="348" t="s">
        <v>338</v>
      </c>
      <c r="C170" s="348"/>
      <c r="D170" s="348"/>
      <c r="E170" s="348"/>
      <c r="F170" s="252"/>
      <c r="G170" s="252"/>
      <c r="H170" s="252"/>
      <c r="I170" s="252"/>
      <c r="J170" s="252"/>
      <c r="K170" s="252"/>
      <c r="L170" s="252"/>
      <c r="M170" s="326">
        <v>2035</v>
      </c>
    </row>
    <row r="171" spans="1:13" ht="16.5" thickTop="1">
      <c r="A171" s="25"/>
      <c r="B171" s="355"/>
      <c r="C171" s="355"/>
      <c r="D171" s="355"/>
      <c r="E171" s="355"/>
      <c r="F171" s="355"/>
      <c r="G171" s="355"/>
      <c r="H171" s="355"/>
      <c r="I171" s="355"/>
      <c r="J171" s="355"/>
      <c r="K171" s="355"/>
      <c r="L171" s="355"/>
      <c r="M171" s="355"/>
    </row>
    <row r="172" spans="1:10" ht="15.75">
      <c r="A172" s="25">
        <v>12</v>
      </c>
      <c r="B172" s="382" t="s">
        <v>173</v>
      </c>
      <c r="C172" s="382"/>
      <c r="D172" s="382"/>
      <c r="E172" s="382"/>
      <c r="F172" s="382"/>
      <c r="G172" s="382"/>
      <c r="H172" s="382"/>
      <c r="I172" s="382"/>
      <c r="J172" s="382"/>
    </row>
    <row r="173" spans="1:10" ht="15.75">
      <c r="A173" s="25"/>
      <c r="B173" s="25"/>
      <c r="C173" s="25"/>
      <c r="D173" s="25"/>
      <c r="E173" s="25"/>
      <c r="F173" s="25"/>
      <c r="G173" s="25"/>
      <c r="H173" s="25"/>
      <c r="I173" s="25"/>
      <c r="J173" s="25"/>
    </row>
    <row r="174" spans="1:13" ht="62.25" customHeight="1">
      <c r="A174" s="25"/>
      <c r="B174" s="355" t="s">
        <v>258</v>
      </c>
      <c r="C174" s="355"/>
      <c r="D174" s="355"/>
      <c r="E174" s="355"/>
      <c r="F174" s="355"/>
      <c r="G174" s="355"/>
      <c r="H174" s="355"/>
      <c r="I174" s="355"/>
      <c r="J174" s="355"/>
      <c r="K174" s="355"/>
      <c r="L174" s="355"/>
      <c r="M174" s="355"/>
    </row>
    <row r="175" spans="1:10" ht="15.75">
      <c r="A175" s="25"/>
      <c r="B175" s="25"/>
      <c r="C175" s="25"/>
      <c r="D175" s="25"/>
      <c r="E175" s="25"/>
      <c r="F175" s="25"/>
      <c r="G175" s="25"/>
      <c r="H175" s="25"/>
      <c r="I175" s="25"/>
      <c r="J175" s="25"/>
    </row>
    <row r="176" spans="1:13" ht="15.75">
      <c r="A176" s="25"/>
      <c r="B176" s="355" t="s">
        <v>255</v>
      </c>
      <c r="C176" s="355"/>
      <c r="D176" s="355"/>
      <c r="E176" s="355"/>
      <c r="F176" s="355"/>
      <c r="G176" s="355"/>
      <c r="H176" s="355"/>
      <c r="I176" s="355"/>
      <c r="J176" s="355"/>
      <c r="K176" s="355"/>
      <c r="L176" s="355"/>
      <c r="M176" s="355"/>
    </row>
    <row r="177" spans="1:13" ht="15.75">
      <c r="A177" s="25"/>
      <c r="B177" s="192"/>
      <c r="C177" s="192"/>
      <c r="D177" s="192"/>
      <c r="E177" s="192"/>
      <c r="F177" s="192"/>
      <c r="G177" s="192"/>
      <c r="H177" s="192"/>
      <c r="I177" s="192"/>
      <c r="J177" s="192"/>
      <c r="K177" s="192"/>
      <c r="L177" s="192"/>
      <c r="M177" s="192"/>
    </row>
    <row r="178" spans="1:10" ht="15.75">
      <c r="A178" s="25">
        <v>13</v>
      </c>
      <c r="B178" s="382" t="s">
        <v>133</v>
      </c>
      <c r="C178" s="382"/>
      <c r="D178" s="382"/>
      <c r="E178" s="382"/>
      <c r="F178" s="382"/>
      <c r="G178" s="382"/>
      <c r="H178" s="382"/>
      <c r="I178" s="382"/>
      <c r="J178" s="382"/>
    </row>
    <row r="179" spans="1:10" ht="15.75">
      <c r="A179" s="25"/>
      <c r="B179" s="25"/>
      <c r="C179" s="25"/>
      <c r="D179" s="25"/>
      <c r="E179" s="25"/>
      <c r="F179" s="25"/>
      <c r="G179" s="25"/>
      <c r="H179" s="25"/>
      <c r="I179" s="25"/>
      <c r="J179" s="25"/>
    </row>
    <row r="180" spans="1:13" ht="15.75" customHeight="1">
      <c r="A180" s="25"/>
      <c r="B180" s="362" t="s">
        <v>174</v>
      </c>
      <c r="C180" s="362"/>
      <c r="D180" s="362"/>
      <c r="E180" s="362"/>
      <c r="F180" s="362"/>
      <c r="G180" s="362"/>
      <c r="H180" s="362"/>
      <c r="I180" s="362"/>
      <c r="J180" s="362"/>
      <c r="K180" s="362"/>
      <c r="L180" s="362"/>
      <c r="M180" s="362"/>
    </row>
    <row r="181" spans="1:13" ht="15.75" hidden="1">
      <c r="A181" s="25"/>
      <c r="B181" s="362"/>
      <c r="C181" s="362"/>
      <c r="D181" s="362"/>
      <c r="E181" s="362"/>
      <c r="F181" s="362"/>
      <c r="G181" s="362"/>
      <c r="H181" s="362"/>
      <c r="I181" s="362"/>
      <c r="J181" s="362"/>
      <c r="K181" s="362"/>
      <c r="L181" s="362"/>
      <c r="M181" s="362"/>
    </row>
    <row r="182" spans="1:13" ht="15.75">
      <c r="A182" s="25"/>
      <c r="B182" s="220"/>
      <c r="C182" s="220"/>
      <c r="D182" s="220"/>
      <c r="E182" s="220"/>
      <c r="F182" s="220"/>
      <c r="G182" s="220"/>
      <c r="H182" s="220"/>
      <c r="I182" s="220"/>
      <c r="J182" s="220"/>
      <c r="K182" s="220"/>
      <c r="L182" s="220"/>
      <c r="M182" s="220"/>
    </row>
    <row r="183" spans="1:13" ht="15.75">
      <c r="A183" s="25">
        <v>14</v>
      </c>
      <c r="B183" s="164" t="s">
        <v>93</v>
      </c>
      <c r="C183" s="154"/>
      <c r="D183" s="154"/>
      <c r="E183" s="154"/>
      <c r="F183" s="154"/>
      <c r="G183" s="154"/>
      <c r="H183" s="154"/>
      <c r="I183" s="154"/>
      <c r="J183" s="154"/>
      <c r="K183" s="154"/>
      <c r="L183" s="154"/>
      <c r="M183" s="160"/>
    </row>
    <row r="184" spans="1:13" ht="15.75" customHeight="1">
      <c r="A184" s="25"/>
      <c r="B184" s="164"/>
      <c r="C184" s="154"/>
      <c r="D184" s="154"/>
      <c r="E184" s="154"/>
      <c r="F184" s="154"/>
      <c r="G184" s="154"/>
      <c r="H184" s="154"/>
      <c r="I184" s="154"/>
      <c r="J184" s="154"/>
      <c r="K184" s="154"/>
      <c r="L184" s="154"/>
      <c r="M184" s="160"/>
    </row>
    <row r="185" spans="1:13" ht="15.75" customHeight="1">
      <c r="A185" s="25"/>
      <c r="B185" s="362" t="s">
        <v>175</v>
      </c>
      <c r="C185" s="362"/>
      <c r="D185" s="362"/>
      <c r="E185" s="362"/>
      <c r="F185" s="362"/>
      <c r="G185" s="362"/>
      <c r="H185" s="362"/>
      <c r="I185" s="362"/>
      <c r="J185" s="362"/>
      <c r="K185" s="362"/>
      <c r="L185" s="362"/>
      <c r="M185" s="362"/>
    </row>
    <row r="186" spans="1:13" ht="15.75">
      <c r="A186" s="25"/>
      <c r="B186" s="164"/>
      <c r="C186" s="154"/>
      <c r="D186" s="154"/>
      <c r="E186" s="154"/>
      <c r="F186" s="154"/>
      <c r="G186" s="154"/>
      <c r="H186" s="154"/>
      <c r="I186" s="154"/>
      <c r="J186" s="154"/>
      <c r="K186" s="154"/>
      <c r="L186" s="154"/>
      <c r="M186" s="160"/>
    </row>
    <row r="187" spans="1:13" ht="15.75">
      <c r="A187" s="25"/>
      <c r="B187" s="404" t="s">
        <v>225</v>
      </c>
      <c r="C187" s="404"/>
      <c r="D187" s="404"/>
      <c r="E187" s="404"/>
      <c r="F187" s="154"/>
      <c r="G187" s="154"/>
      <c r="H187" s="154"/>
      <c r="I187" s="154"/>
      <c r="J187" s="154"/>
      <c r="K187" s="154"/>
      <c r="L187" s="154"/>
      <c r="M187" s="161" t="s">
        <v>7</v>
      </c>
    </row>
    <row r="188" spans="1:13" ht="15.75">
      <c r="A188" s="25"/>
      <c r="B188" s="239"/>
      <c r="C188" s="239"/>
      <c r="D188" s="239"/>
      <c r="E188" s="239"/>
      <c r="F188" s="154"/>
      <c r="G188" s="154"/>
      <c r="H188" s="154"/>
      <c r="I188" s="154"/>
      <c r="J188" s="154"/>
      <c r="K188" s="154"/>
      <c r="L188" s="154"/>
      <c r="M188" s="161"/>
    </row>
    <row r="189" spans="1:13" ht="16.5" thickBot="1">
      <c r="A189" s="25"/>
      <c r="B189" s="90" t="s">
        <v>226</v>
      </c>
      <c r="C189" s="154"/>
      <c r="D189" s="154"/>
      <c r="E189" s="154"/>
      <c r="F189" s="154"/>
      <c r="G189" s="154"/>
      <c r="H189" s="154"/>
      <c r="I189" s="154"/>
      <c r="J189" s="154"/>
      <c r="K189" s="154"/>
      <c r="L189" s="154"/>
      <c r="M189" s="251">
        <v>12000</v>
      </c>
    </row>
    <row r="190" spans="1:13" ht="16.5" thickTop="1">
      <c r="A190" s="25"/>
      <c r="B190" s="90"/>
      <c r="C190" s="154"/>
      <c r="D190" s="154"/>
      <c r="E190" s="154"/>
      <c r="F190" s="154"/>
      <c r="G190" s="154"/>
      <c r="H190" s="154"/>
      <c r="I190" s="154"/>
      <c r="J190" s="154"/>
      <c r="K190" s="154"/>
      <c r="L190" s="154"/>
      <c r="M190" s="179"/>
    </row>
    <row r="191" spans="1:13" ht="30.75" customHeight="1">
      <c r="A191" s="25"/>
      <c r="B191" s="346" t="s">
        <v>237</v>
      </c>
      <c r="C191" s="346"/>
      <c r="D191" s="346"/>
      <c r="E191" s="346"/>
      <c r="F191" s="346"/>
      <c r="G191" s="346"/>
      <c r="H191" s="346"/>
      <c r="I191" s="346"/>
      <c r="J191" s="346"/>
      <c r="K191" s="346"/>
      <c r="L191" s="346"/>
      <c r="M191" s="346"/>
    </row>
    <row r="192" spans="1:13" ht="15.75">
      <c r="A192" s="25"/>
      <c r="B192" s="194"/>
      <c r="C192" s="194"/>
      <c r="D192" s="194"/>
      <c r="E192" s="194"/>
      <c r="F192" s="194"/>
      <c r="G192" s="194"/>
      <c r="H192" s="194"/>
      <c r="I192" s="194"/>
      <c r="J192" s="194"/>
      <c r="K192" s="194"/>
      <c r="L192" s="194"/>
      <c r="M192" s="194"/>
    </row>
    <row r="193" spans="1:13" ht="15.75">
      <c r="A193" s="25"/>
      <c r="B193" s="346" t="s">
        <v>276</v>
      </c>
      <c r="C193" s="346"/>
      <c r="D193" s="346"/>
      <c r="E193" s="346"/>
      <c r="F193" s="346"/>
      <c r="G193" s="346"/>
      <c r="H193" s="346"/>
      <c r="I193" s="346"/>
      <c r="J193" s="346"/>
      <c r="K193" s="346"/>
      <c r="L193" s="346"/>
      <c r="M193" s="346"/>
    </row>
    <row r="194" spans="1:13" ht="15.75">
      <c r="A194" s="25"/>
      <c r="B194" s="194"/>
      <c r="C194" s="194"/>
      <c r="D194" s="194"/>
      <c r="E194" s="194"/>
      <c r="F194" s="194"/>
      <c r="G194" s="194"/>
      <c r="H194" s="194"/>
      <c r="I194" s="194"/>
      <c r="J194" s="194"/>
      <c r="K194" s="194"/>
      <c r="L194" s="194"/>
      <c r="M194" s="194"/>
    </row>
    <row r="195" spans="1:10" ht="15.75">
      <c r="A195" s="25">
        <v>15</v>
      </c>
      <c r="B195" s="42" t="s">
        <v>49</v>
      </c>
      <c r="C195" s="42"/>
      <c r="D195" s="28"/>
      <c r="E195" s="28"/>
      <c r="F195" s="28"/>
      <c r="G195" s="28"/>
      <c r="H195" s="28"/>
      <c r="I195" s="28"/>
      <c r="J195" s="28"/>
    </row>
    <row r="196" spans="1:10" ht="15.75">
      <c r="A196" s="25"/>
      <c r="B196" s="28"/>
      <c r="C196" s="28"/>
      <c r="D196" s="28"/>
      <c r="E196" s="28"/>
      <c r="F196" s="28"/>
      <c r="G196" s="28"/>
      <c r="H196" s="28"/>
      <c r="I196" s="28"/>
      <c r="J196" s="28"/>
    </row>
    <row r="197" spans="1:10" ht="15.75">
      <c r="A197" s="25"/>
      <c r="B197" s="45" t="s">
        <v>277</v>
      </c>
      <c r="C197" s="45"/>
      <c r="D197" s="28"/>
      <c r="E197" s="28"/>
      <c r="F197" s="28"/>
      <c r="G197" s="28"/>
      <c r="H197" s="28"/>
      <c r="I197" s="28"/>
      <c r="J197" s="28"/>
    </row>
    <row r="198" spans="1:13" ht="15.75">
      <c r="A198" s="25"/>
      <c r="B198" s="28"/>
      <c r="C198" s="28"/>
      <c r="D198" s="28"/>
      <c r="E198" s="28"/>
      <c r="F198" s="28"/>
      <c r="G198" s="28"/>
      <c r="H198" s="28"/>
      <c r="I198" s="28"/>
      <c r="J198" s="28"/>
      <c r="M198" s="91" t="s">
        <v>7</v>
      </c>
    </row>
    <row r="199" spans="1:13" ht="15.75">
      <c r="A199" s="42"/>
      <c r="B199" s="45" t="s">
        <v>50</v>
      </c>
      <c r="C199" s="45"/>
      <c r="D199" s="45"/>
      <c r="E199" s="45"/>
      <c r="F199" s="45"/>
      <c r="G199" s="45"/>
      <c r="H199" s="45"/>
      <c r="I199" s="45"/>
      <c r="J199" s="45"/>
      <c r="K199" s="90"/>
      <c r="L199" s="90"/>
      <c r="M199" s="103">
        <v>1178</v>
      </c>
    </row>
    <row r="200" spans="1:13" ht="15.75">
      <c r="A200" s="42"/>
      <c r="B200" s="45" t="s">
        <v>51</v>
      </c>
      <c r="C200" s="45"/>
      <c r="D200" s="45"/>
      <c r="E200" s="45"/>
      <c r="F200" s="45"/>
      <c r="G200" s="45"/>
      <c r="H200" s="45"/>
      <c r="I200" s="45"/>
      <c r="J200" s="45"/>
      <c r="K200" s="90"/>
      <c r="L200" s="90"/>
      <c r="M200" s="103">
        <v>6034</v>
      </c>
    </row>
    <row r="201" spans="1:13" ht="15.75" hidden="1">
      <c r="A201" s="42"/>
      <c r="B201" s="45" t="s">
        <v>52</v>
      </c>
      <c r="C201" s="45"/>
      <c r="D201" s="45"/>
      <c r="E201" s="45"/>
      <c r="F201" s="45"/>
      <c r="G201" s="45"/>
      <c r="H201" s="45"/>
      <c r="I201" s="45"/>
      <c r="J201" s="45"/>
      <c r="K201" s="90"/>
      <c r="L201" s="90"/>
      <c r="M201" s="103"/>
    </row>
    <row r="202" spans="1:13" ht="15.75">
      <c r="A202" s="42"/>
      <c r="B202" s="45" t="s">
        <v>130</v>
      </c>
      <c r="C202" s="45"/>
      <c r="D202" s="45"/>
      <c r="E202" s="45"/>
      <c r="F202" s="45"/>
      <c r="G202" s="45"/>
      <c r="H202" s="45"/>
      <c r="I202" s="45"/>
      <c r="J202" s="45"/>
      <c r="K202" s="90"/>
      <c r="L202" s="90"/>
      <c r="M202" s="103">
        <v>9.7</v>
      </c>
    </row>
    <row r="203" spans="1:13" ht="15.75">
      <c r="A203" s="42"/>
      <c r="B203" s="45" t="s">
        <v>278</v>
      </c>
      <c r="C203" s="45"/>
      <c r="D203" s="45"/>
      <c r="E203" s="45"/>
      <c r="F203" s="45"/>
      <c r="G203" s="45"/>
      <c r="H203" s="45"/>
      <c r="I203" s="45"/>
      <c r="J203" s="45"/>
      <c r="K203" s="90"/>
      <c r="L203" s="90"/>
      <c r="M203" s="103">
        <v>714</v>
      </c>
    </row>
    <row r="204" spans="1:13" ht="15.75">
      <c r="A204" s="42"/>
      <c r="B204" s="45" t="s">
        <v>53</v>
      </c>
      <c r="C204" s="45"/>
      <c r="D204" s="45"/>
      <c r="E204" s="45"/>
      <c r="F204" s="45"/>
      <c r="G204" s="45"/>
      <c r="H204" s="45"/>
      <c r="I204" s="45"/>
      <c r="J204" s="45"/>
      <c r="K204" s="90"/>
      <c r="L204" s="90"/>
      <c r="M204" s="103">
        <v>90</v>
      </c>
    </row>
    <row r="205" spans="1:13" ht="15.75">
      <c r="A205" s="42"/>
      <c r="B205" s="45" t="s">
        <v>78</v>
      </c>
      <c r="C205" s="45"/>
      <c r="D205" s="45"/>
      <c r="E205" s="45"/>
      <c r="F205" s="45"/>
      <c r="G205" s="45"/>
      <c r="H205" s="45"/>
      <c r="I205" s="45"/>
      <c r="J205" s="45"/>
      <c r="K205" s="90"/>
      <c r="L205" s="90"/>
      <c r="M205" s="103">
        <v>24</v>
      </c>
    </row>
    <row r="206" spans="1:13" ht="15.75">
      <c r="A206" s="42"/>
      <c r="B206" s="45" t="s">
        <v>229</v>
      </c>
      <c r="C206" s="45"/>
      <c r="D206" s="45"/>
      <c r="E206" s="45"/>
      <c r="F206" s="45"/>
      <c r="G206" s="45"/>
      <c r="H206" s="45"/>
      <c r="I206" s="45"/>
      <c r="J206" s="45"/>
      <c r="K206" s="90"/>
      <c r="L206" s="90"/>
      <c r="M206" s="103">
        <v>48</v>
      </c>
    </row>
    <row r="207" spans="1:13" ht="15.75">
      <c r="A207" s="42"/>
      <c r="B207" s="45" t="s">
        <v>260</v>
      </c>
      <c r="C207" s="45"/>
      <c r="D207" s="45"/>
      <c r="E207" s="45"/>
      <c r="F207" s="45"/>
      <c r="G207" s="45"/>
      <c r="H207" s="45"/>
      <c r="I207" s="45"/>
      <c r="J207" s="45"/>
      <c r="K207" s="90"/>
      <c r="L207" s="90"/>
      <c r="M207" s="103">
        <v>36</v>
      </c>
    </row>
    <row r="208" spans="1:12" ht="15.75">
      <c r="A208" s="42"/>
      <c r="B208" s="45"/>
      <c r="C208" s="45"/>
      <c r="D208" s="45"/>
      <c r="E208" s="45"/>
      <c r="F208" s="45"/>
      <c r="G208" s="45"/>
      <c r="H208" s="45"/>
      <c r="I208" s="45"/>
      <c r="J208" s="45"/>
      <c r="K208" s="90"/>
      <c r="L208" s="90"/>
    </row>
    <row r="209" spans="1:10" ht="15.75">
      <c r="A209" s="25">
        <v>16</v>
      </c>
      <c r="B209" s="391" t="s">
        <v>8</v>
      </c>
      <c r="C209" s="391"/>
      <c r="D209" s="391"/>
      <c r="E209" s="391"/>
      <c r="F209" s="391"/>
      <c r="G209" s="391"/>
      <c r="H209" s="391"/>
      <c r="I209" s="391"/>
      <c r="J209" s="391"/>
    </row>
    <row r="210" spans="1:13" ht="15.75">
      <c r="A210" s="30"/>
      <c r="C210" s="2"/>
      <c r="D210" s="2"/>
      <c r="E210" s="2"/>
      <c r="F210" s="2"/>
      <c r="G210" s="2"/>
      <c r="H210" s="2"/>
      <c r="I210" s="2"/>
      <c r="J210" s="2"/>
      <c r="K210" s="2"/>
      <c r="L210" s="2"/>
      <c r="M210" s="2"/>
    </row>
    <row r="211" spans="1:13" ht="67.5" customHeight="1">
      <c r="A211" s="30"/>
      <c r="B211" s="396" t="s">
        <v>279</v>
      </c>
      <c r="C211" s="363"/>
      <c r="D211" s="363"/>
      <c r="E211" s="363"/>
      <c r="F211" s="363"/>
      <c r="G211" s="363"/>
      <c r="H211" s="363"/>
      <c r="I211" s="363"/>
      <c r="J211" s="363"/>
      <c r="K211" s="363"/>
      <c r="L211" s="363"/>
      <c r="M211" s="363"/>
    </row>
    <row r="212" spans="1:13" ht="15.75">
      <c r="A212" s="30"/>
      <c r="B212" s="193"/>
      <c r="C212" s="193"/>
      <c r="D212" s="193"/>
      <c r="E212" s="193"/>
      <c r="F212" s="193"/>
      <c r="G212" s="193"/>
      <c r="H212" s="193"/>
      <c r="I212" s="193"/>
      <c r="J212" s="193"/>
      <c r="K212" s="193"/>
      <c r="L212" s="193"/>
      <c r="M212" s="193"/>
    </row>
    <row r="213" spans="1:13" ht="70.5" customHeight="1">
      <c r="A213" s="25"/>
      <c r="B213" s="355" t="s">
        <v>323</v>
      </c>
      <c r="C213" s="355"/>
      <c r="D213" s="355"/>
      <c r="E213" s="355"/>
      <c r="F213" s="355"/>
      <c r="G213" s="355"/>
      <c r="H213" s="355"/>
      <c r="I213" s="355"/>
      <c r="J213" s="355"/>
      <c r="K213" s="355"/>
      <c r="L213" s="355"/>
      <c r="M213" s="355"/>
    </row>
    <row r="214" spans="1:13" ht="15.75">
      <c r="A214" s="25"/>
      <c r="B214" s="224"/>
      <c r="C214" s="224"/>
      <c r="D214" s="224"/>
      <c r="E214" s="224"/>
      <c r="F214" s="224"/>
      <c r="G214" s="224"/>
      <c r="H214" s="224"/>
      <c r="I214" s="224"/>
      <c r="J214" s="224"/>
      <c r="K214" s="224"/>
      <c r="L214" s="224"/>
      <c r="M214" s="224"/>
    </row>
    <row r="215" spans="1:10" ht="15.75">
      <c r="A215" s="42">
        <v>17</v>
      </c>
      <c r="B215" s="335" t="s">
        <v>9</v>
      </c>
      <c r="C215" s="335"/>
      <c r="D215" s="335"/>
      <c r="E215" s="335"/>
      <c r="F215" s="335"/>
      <c r="G215" s="335"/>
      <c r="H215" s="335"/>
      <c r="I215" s="335"/>
      <c r="J215" s="335"/>
    </row>
    <row r="216" spans="1:10" ht="15.75">
      <c r="A216" s="42"/>
      <c r="B216" s="222"/>
      <c r="C216" s="222"/>
      <c r="D216" s="222"/>
      <c r="E216" s="222"/>
      <c r="F216" s="222"/>
      <c r="G216" s="222"/>
      <c r="H216" s="222"/>
      <c r="I216" s="222"/>
      <c r="J216" s="222"/>
    </row>
    <row r="217" spans="1:11" ht="15.75">
      <c r="A217" s="25"/>
      <c r="B217" s="31"/>
      <c r="C217" s="87"/>
      <c r="D217" s="409"/>
      <c r="E217" s="410"/>
      <c r="F217" s="32" t="s">
        <v>280</v>
      </c>
      <c r="G217" s="32" t="s">
        <v>246</v>
      </c>
      <c r="H217" s="107"/>
      <c r="I217" s="340" t="s">
        <v>10</v>
      </c>
      <c r="J217" s="377"/>
      <c r="K217" s="378"/>
    </row>
    <row r="218" spans="1:11" ht="15.75">
      <c r="A218" s="221"/>
      <c r="B218" s="33"/>
      <c r="C218" s="38"/>
      <c r="D218" s="336"/>
      <c r="E218" s="337"/>
      <c r="F218" s="75" t="s">
        <v>281</v>
      </c>
      <c r="G218" s="75" t="s">
        <v>247</v>
      </c>
      <c r="H218" s="109"/>
      <c r="I218" s="379"/>
      <c r="J218" s="380"/>
      <c r="K218" s="381"/>
    </row>
    <row r="219" spans="1:11" ht="15.75">
      <c r="A219" s="221"/>
      <c r="B219" s="34"/>
      <c r="C219" s="88"/>
      <c r="D219" s="356"/>
      <c r="E219" s="357"/>
      <c r="F219" s="7" t="s">
        <v>7</v>
      </c>
      <c r="G219" s="7" t="s">
        <v>7</v>
      </c>
      <c r="H219" s="110"/>
      <c r="I219" s="340" t="s">
        <v>7</v>
      </c>
      <c r="J219" s="341"/>
      <c r="K219" s="8" t="s">
        <v>11</v>
      </c>
    </row>
    <row r="220" spans="1:11" ht="15.75">
      <c r="A220" s="221"/>
      <c r="B220" s="35"/>
      <c r="C220" s="89"/>
      <c r="D220" s="338" t="s">
        <v>4</v>
      </c>
      <c r="E220" s="339"/>
      <c r="F220" s="314">
        <v>27774</v>
      </c>
      <c r="G220" s="314">
        <v>23274</v>
      </c>
      <c r="H220" s="98"/>
      <c r="I220" s="342">
        <f>+F220-G220</f>
        <v>4500</v>
      </c>
      <c r="J220" s="343"/>
      <c r="K220" s="315">
        <f>+I220/G220*100</f>
        <v>19.334880123743233</v>
      </c>
    </row>
    <row r="221" spans="1:11" ht="15.75">
      <c r="A221" s="28"/>
      <c r="B221" s="35"/>
      <c r="C221" s="89"/>
      <c r="D221" s="338" t="s">
        <v>32</v>
      </c>
      <c r="E221" s="339"/>
      <c r="F221" s="314">
        <v>5274</v>
      </c>
      <c r="G221" s="314">
        <v>2984</v>
      </c>
      <c r="H221" s="98"/>
      <c r="I221" s="342">
        <f>+F221-G221</f>
        <v>2290</v>
      </c>
      <c r="J221" s="402"/>
      <c r="K221" s="315">
        <f>+I221/G221*100</f>
        <v>76.74262734584451</v>
      </c>
    </row>
    <row r="222" spans="1:11" ht="15.75">
      <c r="A222" s="28"/>
      <c r="B222" s="76"/>
      <c r="C222" s="76"/>
      <c r="D222" s="77"/>
      <c r="E222" s="116"/>
      <c r="F222" s="78"/>
      <c r="G222" s="78"/>
      <c r="H222" s="78"/>
      <c r="I222" s="78"/>
      <c r="K222" s="79"/>
    </row>
    <row r="223" spans="1:17" ht="47.25" customHeight="1">
      <c r="A223" s="28"/>
      <c r="B223" s="403" t="s">
        <v>311</v>
      </c>
      <c r="C223" s="403"/>
      <c r="D223" s="403"/>
      <c r="E223" s="403"/>
      <c r="F223" s="403"/>
      <c r="G223" s="403"/>
      <c r="H223" s="403"/>
      <c r="I223" s="403"/>
      <c r="J223" s="403"/>
      <c r="K223" s="403"/>
      <c r="L223" s="403"/>
      <c r="M223" s="403"/>
      <c r="N223" s="306"/>
      <c r="O223" s="306"/>
      <c r="P223" s="306"/>
      <c r="Q223" s="306"/>
    </row>
    <row r="224" spans="1:17" ht="15.75">
      <c r="A224" s="28"/>
      <c r="B224" s="305"/>
      <c r="C224" s="305"/>
      <c r="D224" s="305"/>
      <c r="E224" s="305"/>
      <c r="F224" s="305"/>
      <c r="G224" s="305"/>
      <c r="H224" s="305"/>
      <c r="I224" s="305"/>
      <c r="J224" s="305"/>
      <c r="K224" s="305"/>
      <c r="L224" s="305"/>
      <c r="M224" s="305"/>
      <c r="N224" s="306"/>
      <c r="O224" s="306"/>
      <c r="P224" s="306"/>
      <c r="Q224" s="306"/>
    </row>
    <row r="225" spans="1:17" ht="49.5" customHeight="1">
      <c r="A225" s="28"/>
      <c r="B225" s="403" t="s">
        <v>324</v>
      </c>
      <c r="C225" s="403"/>
      <c r="D225" s="403"/>
      <c r="E225" s="403"/>
      <c r="F225" s="403"/>
      <c r="G225" s="403"/>
      <c r="H225" s="403"/>
      <c r="I225" s="403"/>
      <c r="J225" s="403"/>
      <c r="K225" s="403"/>
      <c r="L225" s="403"/>
      <c r="M225" s="403"/>
      <c r="N225" s="306"/>
      <c r="O225" s="306"/>
      <c r="P225" s="306"/>
      <c r="Q225" s="306"/>
    </row>
    <row r="226" spans="1:13" ht="15.75">
      <c r="A226" s="25"/>
      <c r="B226" s="154"/>
      <c r="C226" s="154"/>
      <c r="D226" s="154"/>
      <c r="E226" s="154"/>
      <c r="F226" s="154"/>
      <c r="G226" s="154"/>
      <c r="H226" s="154"/>
      <c r="I226" s="154"/>
      <c r="J226" s="154"/>
      <c r="K226" s="154"/>
      <c r="L226" s="154"/>
      <c r="M226" s="154"/>
    </row>
    <row r="227" spans="1:10" ht="15.75">
      <c r="A227" s="25">
        <v>18</v>
      </c>
      <c r="B227" s="388" t="s">
        <v>312</v>
      </c>
      <c r="C227" s="388"/>
      <c r="D227" s="388"/>
      <c r="E227" s="388"/>
      <c r="F227" s="388"/>
      <c r="G227" s="388"/>
      <c r="H227" s="388"/>
      <c r="I227" s="388"/>
      <c r="J227" s="388"/>
    </row>
    <row r="228" spans="1:13" ht="15.75" customHeight="1">
      <c r="A228" s="25"/>
      <c r="C228" s="90"/>
      <c r="D228" s="90"/>
      <c r="E228" s="90"/>
      <c r="F228" s="90"/>
      <c r="G228" s="90"/>
      <c r="H228" s="90"/>
      <c r="I228" s="90"/>
      <c r="J228" s="90"/>
      <c r="K228" s="90"/>
      <c r="L228" s="90"/>
      <c r="M228" s="90"/>
    </row>
    <row r="229" spans="1:13" ht="63.75" customHeight="1">
      <c r="A229" s="25"/>
      <c r="B229" s="355" t="s">
        <v>319</v>
      </c>
      <c r="C229" s="376"/>
      <c r="D229" s="376"/>
      <c r="E229" s="376"/>
      <c r="F229" s="376"/>
      <c r="G229" s="376"/>
      <c r="H229" s="376"/>
      <c r="I229" s="376"/>
      <c r="J229" s="376"/>
      <c r="K229" s="376"/>
      <c r="L229" s="376"/>
      <c r="M229" s="376"/>
    </row>
    <row r="230" spans="1:13" ht="15.75">
      <c r="A230" s="25"/>
      <c r="B230" s="90"/>
      <c r="C230" s="90"/>
      <c r="D230" s="90"/>
      <c r="E230" s="90"/>
      <c r="F230" s="90"/>
      <c r="G230" s="90"/>
      <c r="H230" s="90"/>
      <c r="I230" s="90"/>
      <c r="J230" s="90"/>
      <c r="K230" s="90"/>
      <c r="L230" s="90"/>
      <c r="M230" s="90"/>
    </row>
    <row r="231" spans="1:10" ht="15.75">
      <c r="A231" s="25">
        <v>19</v>
      </c>
      <c r="B231" s="382" t="s">
        <v>176</v>
      </c>
      <c r="C231" s="382"/>
      <c r="D231" s="382"/>
      <c r="E231" s="382"/>
      <c r="F231" s="382"/>
      <c r="G231" s="382"/>
      <c r="H231" s="382"/>
      <c r="I231" s="382"/>
      <c r="J231" s="382"/>
    </row>
    <row r="232" spans="1:10" ht="15.75">
      <c r="A232" s="25"/>
      <c r="B232" s="25"/>
      <c r="C232" s="25"/>
      <c r="D232" s="25"/>
      <c r="E232" s="25"/>
      <c r="F232" s="25"/>
      <c r="G232" s="25"/>
      <c r="H232" s="25"/>
      <c r="I232" s="25"/>
      <c r="J232" s="25"/>
    </row>
    <row r="233" spans="1:13" ht="32.25" customHeight="1">
      <c r="A233" s="25"/>
      <c r="B233" s="346" t="s">
        <v>215</v>
      </c>
      <c r="C233" s="346"/>
      <c r="D233" s="346"/>
      <c r="E233" s="346"/>
      <c r="F233" s="346"/>
      <c r="G233" s="346"/>
      <c r="H233" s="346"/>
      <c r="I233" s="346"/>
      <c r="J233" s="346"/>
      <c r="K233" s="346"/>
      <c r="L233" s="346"/>
      <c r="M233" s="346"/>
    </row>
    <row r="234" spans="1:13" ht="15.75" customHeight="1">
      <c r="A234" s="25"/>
      <c r="B234" s="166"/>
      <c r="C234" s="166"/>
      <c r="D234" s="166"/>
      <c r="E234" s="166"/>
      <c r="F234" s="166"/>
      <c r="G234" s="166"/>
      <c r="H234" s="166"/>
      <c r="I234" s="166"/>
      <c r="J234" s="166"/>
      <c r="K234" s="166"/>
      <c r="L234" s="166"/>
      <c r="M234" s="166"/>
    </row>
    <row r="235" spans="1:10" ht="15.75" customHeight="1">
      <c r="A235" s="25">
        <v>20</v>
      </c>
      <c r="B235" s="382" t="s">
        <v>12</v>
      </c>
      <c r="C235" s="382"/>
      <c r="D235" s="382"/>
      <c r="E235" s="382"/>
      <c r="F235" s="382"/>
      <c r="G235" s="382"/>
      <c r="H235" s="382"/>
      <c r="I235" s="382"/>
      <c r="J235" s="382"/>
    </row>
    <row r="236" spans="1:3" ht="15.75">
      <c r="A236" s="25"/>
      <c r="B236" s="25"/>
      <c r="C236" s="25"/>
    </row>
    <row r="237" spans="1:13" ht="15.75">
      <c r="A237" s="25"/>
      <c r="B237" s="29" t="s">
        <v>13</v>
      </c>
      <c r="C237" s="29"/>
      <c r="D237" s="36"/>
      <c r="E237" s="36"/>
      <c r="G237" s="401" t="s">
        <v>283</v>
      </c>
      <c r="H237" s="393"/>
      <c r="I237" s="393"/>
      <c r="K237" s="358" t="s">
        <v>282</v>
      </c>
      <c r="L237" s="393"/>
      <c r="M237" s="393"/>
    </row>
    <row r="238" spans="1:13" ht="15.75">
      <c r="A238" s="235"/>
      <c r="B238" s="400"/>
      <c r="C238" s="400"/>
      <c r="D238" s="385"/>
      <c r="E238" s="385"/>
      <c r="G238" s="393"/>
      <c r="H238" s="393"/>
      <c r="I238" s="393"/>
      <c r="K238" s="393"/>
      <c r="L238" s="393"/>
      <c r="M238" s="393"/>
    </row>
    <row r="239" spans="1:13" ht="15.75">
      <c r="A239" s="235"/>
      <c r="B239" s="37"/>
      <c r="C239" s="37"/>
      <c r="D239" s="37"/>
      <c r="E239" s="37"/>
      <c r="G239" s="156">
        <v>2006</v>
      </c>
      <c r="I239" s="156">
        <v>2005</v>
      </c>
      <c r="K239" s="156">
        <v>2006</v>
      </c>
      <c r="M239" s="156">
        <v>2005</v>
      </c>
    </row>
    <row r="240" spans="1:13" ht="15.75">
      <c r="A240" s="235"/>
      <c r="B240" s="38"/>
      <c r="C240" s="38"/>
      <c r="D240" s="36"/>
      <c r="E240" s="36"/>
      <c r="G240" s="155" t="s">
        <v>7</v>
      </c>
      <c r="I240" s="155" t="s">
        <v>7</v>
      </c>
      <c r="K240" s="155" t="s">
        <v>7</v>
      </c>
      <c r="M240" s="155" t="s">
        <v>7</v>
      </c>
    </row>
    <row r="241" spans="1:13" ht="15.75">
      <c r="A241" s="235"/>
      <c r="B241" s="111" t="s">
        <v>95</v>
      </c>
      <c r="C241" s="38"/>
      <c r="D241" s="36"/>
      <c r="E241" s="36"/>
      <c r="G241" s="155"/>
      <c r="I241" s="155"/>
      <c r="K241" s="155"/>
      <c r="M241" s="155"/>
    </row>
    <row r="242" spans="1:13" ht="15.75">
      <c r="A242" s="235"/>
      <c r="B242" s="400" t="s">
        <v>111</v>
      </c>
      <c r="C242" s="400"/>
      <c r="D242" s="400"/>
      <c r="E242" s="400"/>
      <c r="G242" s="157">
        <v>1240</v>
      </c>
      <c r="H242" s="177"/>
      <c r="I242" s="157">
        <v>1258</v>
      </c>
      <c r="J242" s="241"/>
      <c r="K242" s="157">
        <v>3528</v>
      </c>
      <c r="L242" s="241"/>
      <c r="M242" s="157">
        <v>3216</v>
      </c>
    </row>
    <row r="243" spans="1:13" ht="15.75" customHeight="1">
      <c r="A243" s="235"/>
      <c r="B243" s="354" t="s">
        <v>231</v>
      </c>
      <c r="C243" s="354"/>
      <c r="D243" s="354"/>
      <c r="E243" s="354"/>
      <c r="G243" s="157">
        <v>0</v>
      </c>
      <c r="H243" s="92"/>
      <c r="I243" s="157">
        <v>0</v>
      </c>
      <c r="J243" s="90"/>
      <c r="K243" s="157">
        <v>-56</v>
      </c>
      <c r="L243" s="90"/>
      <c r="M243" s="157">
        <v>43</v>
      </c>
    </row>
    <row r="244" spans="1:13" ht="5.25" customHeight="1">
      <c r="A244" s="235"/>
      <c r="B244" s="36"/>
      <c r="C244" s="36"/>
      <c r="D244" s="36"/>
      <c r="E244" s="36"/>
      <c r="G244" s="157"/>
      <c r="H244" s="92"/>
      <c r="I244" s="157"/>
      <c r="J244" s="90"/>
      <c r="K244" s="157"/>
      <c r="L244" s="90"/>
      <c r="M244" s="157"/>
    </row>
    <row r="245" spans="1:13" ht="16.5" thickBot="1">
      <c r="A245" s="235"/>
      <c r="B245" s="36"/>
      <c r="C245" s="36"/>
      <c r="D245" s="36"/>
      <c r="E245" s="36"/>
      <c r="G245" s="242">
        <f>SUM(G242:G244)</f>
        <v>1240</v>
      </c>
      <c r="H245" s="92"/>
      <c r="I245" s="242">
        <f>SUM(I242:I244)</f>
        <v>1258</v>
      </c>
      <c r="J245" s="90"/>
      <c r="K245" s="242">
        <f>SUM(K242:K244)</f>
        <v>3472</v>
      </c>
      <c r="L245" s="90"/>
      <c r="M245" s="242">
        <f>SUM(M242:M244)</f>
        <v>3259</v>
      </c>
    </row>
    <row r="246" spans="1:13" ht="16.5" thickTop="1">
      <c r="A246" s="235"/>
      <c r="B246" s="36"/>
      <c r="C246" s="36"/>
      <c r="D246" s="36"/>
      <c r="E246" s="36"/>
      <c r="G246" s="157"/>
      <c r="H246" s="92"/>
      <c r="I246" s="157"/>
      <c r="J246" s="90"/>
      <c r="K246" s="157"/>
      <c r="L246" s="90"/>
      <c r="M246" s="157"/>
    </row>
    <row r="247" spans="1:13" ht="31.5" customHeight="1">
      <c r="A247" s="235"/>
      <c r="B247" s="383" t="s">
        <v>232</v>
      </c>
      <c r="C247" s="383"/>
      <c r="D247" s="383"/>
      <c r="E247" s="383"/>
      <c r="F247" s="383"/>
      <c r="G247" s="383"/>
      <c r="H247" s="383"/>
      <c r="I247" s="383"/>
      <c r="J247" s="383"/>
      <c r="K247" s="383"/>
      <c r="L247" s="383"/>
      <c r="M247" s="383"/>
    </row>
    <row r="248" spans="1:13" ht="2.25" customHeight="1" hidden="1">
      <c r="A248" s="235"/>
      <c r="B248" s="383" t="s">
        <v>230</v>
      </c>
      <c r="C248" s="383"/>
      <c r="D248" s="383"/>
      <c r="E248" s="383"/>
      <c r="F248" s="383"/>
      <c r="G248" s="383"/>
      <c r="H248" s="383"/>
      <c r="I248" s="383"/>
      <c r="J248" s="383"/>
      <c r="K248" s="383"/>
      <c r="L248" s="383"/>
      <c r="M248" s="383"/>
    </row>
    <row r="249" spans="1:9" ht="15.75">
      <c r="A249" s="235"/>
      <c r="B249" s="41"/>
      <c r="C249" s="41"/>
      <c r="D249" s="41"/>
      <c r="E249" s="41"/>
      <c r="F249" s="39"/>
      <c r="G249" s="40"/>
      <c r="H249" s="40"/>
      <c r="I249" s="39"/>
    </row>
    <row r="250" spans="1:10" ht="15.75">
      <c r="A250" s="25">
        <v>21</v>
      </c>
      <c r="B250" s="382" t="s">
        <v>14</v>
      </c>
      <c r="C250" s="382"/>
      <c r="D250" s="385"/>
      <c r="E250" s="385"/>
      <c r="F250" s="385"/>
      <c r="G250" s="385"/>
      <c r="H250" s="385"/>
      <c r="I250" s="385"/>
      <c r="J250" s="385"/>
    </row>
    <row r="251" spans="1:3" ht="15.75">
      <c r="A251" s="25"/>
      <c r="B251" s="25"/>
      <c r="C251" s="25"/>
    </row>
    <row r="252" spans="1:13" ht="15.75">
      <c r="A252" s="25"/>
      <c r="B252" s="384" t="s">
        <v>177</v>
      </c>
      <c r="C252" s="384"/>
      <c r="D252" s="384"/>
      <c r="E252" s="384"/>
      <c r="F252" s="384"/>
      <c r="G252" s="384"/>
      <c r="H252" s="384"/>
      <c r="I252" s="384"/>
      <c r="J252" s="384"/>
      <c r="K252" s="384"/>
      <c r="L252" s="384"/>
      <c r="M252" s="384"/>
    </row>
    <row r="253" spans="1:13" ht="15.75">
      <c r="A253" s="235"/>
      <c r="B253" s="316"/>
      <c r="C253" s="316"/>
      <c r="D253" s="316"/>
      <c r="E253" s="316"/>
      <c r="F253" s="316"/>
      <c r="G253" s="316"/>
      <c r="H253" s="316"/>
      <c r="I253" s="316"/>
      <c r="J253" s="316"/>
      <c r="K253" s="316"/>
      <c r="L253" s="316"/>
      <c r="M253" s="316"/>
    </row>
    <row r="254" spans="1:10" ht="15.75">
      <c r="A254" s="25">
        <v>22</v>
      </c>
      <c r="B254" s="382" t="s">
        <v>15</v>
      </c>
      <c r="C254" s="382"/>
      <c r="D254" s="385"/>
      <c r="E254" s="385"/>
      <c r="F254" s="385"/>
      <c r="G254" s="385"/>
      <c r="H254" s="385"/>
      <c r="I254" s="385"/>
      <c r="J254" s="385"/>
    </row>
    <row r="255" spans="1:3" ht="15.75">
      <c r="A255" s="25"/>
      <c r="B255" s="25"/>
      <c r="C255" s="25"/>
    </row>
    <row r="256" spans="1:11" ht="15.75" customHeight="1">
      <c r="A256" s="25"/>
      <c r="B256" s="45" t="s">
        <v>178</v>
      </c>
      <c r="C256" s="45"/>
      <c r="D256" s="45"/>
      <c r="E256" s="45"/>
      <c r="F256" s="45"/>
      <c r="G256" s="45"/>
      <c r="H256" s="45"/>
      <c r="I256" s="45"/>
      <c r="J256" s="45"/>
      <c r="K256" s="45"/>
    </row>
    <row r="257" spans="1:10" ht="15.75">
      <c r="A257" s="25"/>
      <c r="B257" s="97"/>
      <c r="C257" s="97"/>
      <c r="D257" s="165"/>
      <c r="E257" s="165"/>
      <c r="F257" s="165"/>
      <c r="G257" s="165"/>
      <c r="H257" s="165"/>
      <c r="I257" s="165"/>
      <c r="J257" s="165"/>
    </row>
    <row r="258" spans="1:10" ht="15.75">
      <c r="A258" s="25">
        <v>23</v>
      </c>
      <c r="B258" s="158" t="s">
        <v>94</v>
      </c>
      <c r="C258" s="97"/>
      <c r="D258" s="165"/>
      <c r="E258" s="165"/>
      <c r="F258" s="165"/>
      <c r="G258" s="165"/>
      <c r="H258" s="165"/>
      <c r="I258" s="165"/>
      <c r="J258" s="165"/>
    </row>
    <row r="259" spans="1:10" ht="15.75">
      <c r="A259" s="25"/>
      <c r="B259" s="158"/>
      <c r="C259" s="97"/>
      <c r="D259" s="165"/>
      <c r="E259" s="165"/>
      <c r="F259" s="165"/>
      <c r="G259" s="165"/>
      <c r="H259" s="165"/>
      <c r="I259" s="165"/>
      <c r="J259" s="165"/>
    </row>
    <row r="260" spans="1:13" ht="15.75">
      <c r="A260" s="158">
        <v>23.1</v>
      </c>
      <c r="B260" s="158" t="s">
        <v>94</v>
      </c>
      <c r="C260" s="158"/>
      <c r="D260" s="158"/>
      <c r="E260" s="158"/>
      <c r="F260" s="158"/>
      <c r="G260" s="158"/>
      <c r="H260" s="158"/>
      <c r="I260" s="158"/>
      <c r="J260" s="158"/>
      <c r="K260" s="158"/>
      <c r="L260" s="158"/>
      <c r="M260" s="158"/>
    </row>
    <row r="261" spans="1:13" ht="15.75">
      <c r="A261" s="25"/>
      <c r="B261" s="408" t="s">
        <v>291</v>
      </c>
      <c r="C261" s="408"/>
      <c r="D261" s="408"/>
      <c r="E261" s="408"/>
      <c r="F261" s="408"/>
      <c r="G261" s="408"/>
      <c r="H261" s="408"/>
      <c r="I261" s="408"/>
      <c r="J261" s="408"/>
      <c r="K261" s="408"/>
      <c r="L261" s="408"/>
      <c r="M261" s="408"/>
    </row>
    <row r="262" spans="1:13" ht="15.75">
      <c r="A262" s="25"/>
      <c r="B262" s="289"/>
      <c r="C262" s="289"/>
      <c r="D262" s="289"/>
      <c r="E262" s="289"/>
      <c r="F262" s="289"/>
      <c r="G262" s="289"/>
      <c r="H262" s="289"/>
      <c r="I262" s="289"/>
      <c r="J262" s="289"/>
      <c r="K262" s="289"/>
      <c r="L262" s="289"/>
      <c r="M262" s="289"/>
    </row>
    <row r="263" spans="1:13" ht="15.75">
      <c r="A263" s="158">
        <v>23.2</v>
      </c>
      <c r="B263" s="164" t="s">
        <v>206</v>
      </c>
      <c r="C263" s="154"/>
      <c r="D263" s="154"/>
      <c r="E263" s="154"/>
      <c r="F263" s="154"/>
      <c r="G263" s="154"/>
      <c r="H263" s="154"/>
      <c r="I263" s="154"/>
      <c r="J263" s="154"/>
      <c r="K263" s="154"/>
      <c r="L263" s="154"/>
      <c r="M263" s="160"/>
    </row>
    <row r="264" spans="1:13" ht="15.75">
      <c r="A264" s="25"/>
      <c r="B264" s="154"/>
      <c r="C264" s="154"/>
      <c r="D264" s="154"/>
      <c r="E264" s="154"/>
      <c r="F264" s="154"/>
      <c r="G264" s="154"/>
      <c r="H264" s="154"/>
      <c r="I264" s="154"/>
      <c r="J264" s="154"/>
      <c r="K264" s="154"/>
      <c r="L264" s="154"/>
      <c r="M264" s="160"/>
    </row>
    <row r="265" spans="1:13" s="90" customFormat="1" ht="15.75">
      <c r="A265" s="42"/>
      <c r="B265" s="90" t="s">
        <v>107</v>
      </c>
      <c r="M265" s="99"/>
    </row>
    <row r="266" spans="1:13" s="90" customFormat="1" ht="15.75">
      <c r="A266" s="42"/>
      <c r="M266" s="99"/>
    </row>
    <row r="267" spans="1:13" s="90" customFormat="1" ht="15.75">
      <c r="A267" s="42"/>
      <c r="I267" s="91" t="s">
        <v>98</v>
      </c>
      <c r="K267" s="91" t="s">
        <v>100</v>
      </c>
      <c r="L267" s="91"/>
      <c r="M267" s="91" t="s">
        <v>99</v>
      </c>
    </row>
    <row r="268" spans="1:13" s="90" customFormat="1" ht="15.75">
      <c r="A268" s="42"/>
      <c r="I268" s="91" t="s">
        <v>7</v>
      </c>
      <c r="K268" s="91" t="s">
        <v>7</v>
      </c>
      <c r="L268" s="91"/>
      <c r="M268" s="91" t="s">
        <v>7</v>
      </c>
    </row>
    <row r="269" spans="1:13" s="90" customFormat="1" ht="15.75">
      <c r="A269" s="42"/>
      <c r="I269" s="91"/>
      <c r="K269" s="91"/>
      <c r="L269" s="91"/>
      <c r="M269" s="99"/>
    </row>
    <row r="270" spans="1:13" s="90" customFormat="1" ht="15.75">
      <c r="A270" s="42"/>
      <c r="B270" s="90" t="s">
        <v>101</v>
      </c>
      <c r="I270" s="92">
        <v>4000</v>
      </c>
      <c r="K270" s="92">
        <v>4000</v>
      </c>
      <c r="M270" s="103">
        <v>0</v>
      </c>
    </row>
    <row r="271" spans="1:13" s="90" customFormat="1" ht="15.75">
      <c r="A271" s="42"/>
      <c r="B271" s="90" t="s">
        <v>96</v>
      </c>
      <c r="I271" s="92">
        <v>3546</v>
      </c>
      <c r="K271" s="92">
        <v>732</v>
      </c>
      <c r="M271" s="103">
        <f>+I271-K271</f>
        <v>2814</v>
      </c>
    </row>
    <row r="272" spans="1:13" s="90" customFormat="1" ht="15.75">
      <c r="A272" s="42"/>
      <c r="B272" s="90" t="s">
        <v>97</v>
      </c>
      <c r="I272" s="92">
        <v>1971</v>
      </c>
      <c r="K272" s="92">
        <v>1971</v>
      </c>
      <c r="M272" s="103">
        <f>+I272-K272</f>
        <v>0</v>
      </c>
    </row>
    <row r="273" spans="1:13" s="90" customFormat="1" ht="15.75">
      <c r="A273" s="42"/>
      <c r="B273" s="97" t="s">
        <v>340</v>
      </c>
      <c r="C273" s="97"/>
      <c r="D273" s="97"/>
      <c r="E273" s="97"/>
      <c r="F273" s="97"/>
      <c r="I273" s="168">
        <v>781</v>
      </c>
      <c r="J273" s="97"/>
      <c r="K273" s="92">
        <v>660</v>
      </c>
      <c r="L273" s="97"/>
      <c r="M273" s="103">
        <f>+I273-K273</f>
        <v>121</v>
      </c>
    </row>
    <row r="274" spans="1:13" s="90" customFormat="1" ht="15.75">
      <c r="A274" s="42"/>
      <c r="B274" s="97" t="s">
        <v>341</v>
      </c>
      <c r="C274" s="97"/>
      <c r="D274" s="97"/>
      <c r="E274" s="97"/>
      <c r="F274" s="97"/>
      <c r="I274" s="168">
        <v>1500</v>
      </c>
      <c r="J274" s="97"/>
      <c r="K274" s="92">
        <v>1621</v>
      </c>
      <c r="L274" s="97"/>
      <c r="M274" s="103">
        <f>+I274-K274</f>
        <v>-121</v>
      </c>
    </row>
    <row r="275" spans="1:13" s="90" customFormat="1" ht="16.5" thickBot="1">
      <c r="A275" s="42"/>
      <c r="B275" s="97"/>
      <c r="C275" s="97"/>
      <c r="D275" s="97"/>
      <c r="E275" s="97"/>
      <c r="F275" s="97"/>
      <c r="I275" s="169">
        <f>SUM(I270:I274)</f>
        <v>11798</v>
      </c>
      <c r="J275" s="97"/>
      <c r="K275" s="169">
        <f>SUM(K270:K274)</f>
        <v>8984</v>
      </c>
      <c r="L275" s="97"/>
      <c r="M275" s="170">
        <f>SUM(M270:M274)</f>
        <v>2814</v>
      </c>
    </row>
    <row r="276" spans="1:13" s="90" customFormat="1" ht="16.5" thickTop="1">
      <c r="A276" s="42"/>
      <c r="B276" s="97"/>
      <c r="C276" s="97"/>
      <c r="D276" s="97"/>
      <c r="E276" s="97"/>
      <c r="F276" s="97"/>
      <c r="G276" s="171"/>
      <c r="H276" s="97"/>
      <c r="I276" s="171"/>
      <c r="J276" s="97"/>
      <c r="K276" s="171"/>
      <c r="M276" s="99"/>
    </row>
    <row r="277" spans="1:13" s="90" customFormat="1" ht="15.75">
      <c r="A277" s="42"/>
      <c r="B277" s="406" t="s">
        <v>339</v>
      </c>
      <c r="C277" s="406"/>
      <c r="D277" s="406"/>
      <c r="E277" s="406"/>
      <c r="F277" s="406"/>
      <c r="G277" s="406"/>
      <c r="H277" s="406"/>
      <c r="I277" s="406"/>
      <c r="J277" s="406"/>
      <c r="K277" s="406"/>
      <c r="L277" s="406"/>
      <c r="M277" s="406"/>
    </row>
    <row r="278" spans="1:13" s="90" customFormat="1" ht="15.75">
      <c r="A278" s="42"/>
      <c r="B278" s="406"/>
      <c r="C278" s="406"/>
      <c r="D278" s="406"/>
      <c r="E278" s="406"/>
      <c r="F278" s="406"/>
      <c r="G278" s="406"/>
      <c r="H278" s="406"/>
      <c r="I278" s="406"/>
      <c r="J278" s="406"/>
      <c r="K278" s="406"/>
      <c r="L278" s="406"/>
      <c r="M278" s="406"/>
    </row>
    <row r="279" spans="1:13" s="90" customFormat="1" ht="15.75">
      <c r="A279" s="42"/>
      <c r="B279" s="97"/>
      <c r="C279" s="97"/>
      <c r="D279" s="97"/>
      <c r="E279" s="97"/>
      <c r="F279" s="97"/>
      <c r="G279" s="97"/>
      <c r="H279" s="97"/>
      <c r="I279" s="97"/>
      <c r="J279" s="97"/>
      <c r="M279" s="99"/>
    </row>
    <row r="280" spans="1:13" s="90" customFormat="1" ht="15.75">
      <c r="A280" s="42"/>
      <c r="B280" s="90" t="s">
        <v>345</v>
      </c>
      <c r="C280" s="328"/>
      <c r="D280" s="328"/>
      <c r="E280" s="328"/>
      <c r="F280" s="328"/>
      <c r="G280" s="328"/>
      <c r="H280" s="328"/>
      <c r="I280" s="328"/>
      <c r="J280" s="328"/>
      <c r="K280" s="328"/>
      <c r="L280" s="328"/>
      <c r="M280" s="328"/>
    </row>
    <row r="281" spans="1:13" s="90" customFormat="1" ht="15.75">
      <c r="A281" s="42"/>
      <c r="B281" s="90" t="s">
        <v>346</v>
      </c>
      <c r="C281" s="328"/>
      <c r="D281" s="328"/>
      <c r="E281" s="328"/>
      <c r="F281" s="328"/>
      <c r="G281" s="328"/>
      <c r="H281" s="328"/>
      <c r="I281" s="328"/>
      <c r="J281" s="328"/>
      <c r="K281" s="328"/>
      <c r="L281" s="328"/>
      <c r="M281" s="328"/>
    </row>
    <row r="282" spans="1:13" s="90" customFormat="1" ht="15.75">
      <c r="A282" s="42"/>
      <c r="B282" s="97"/>
      <c r="C282" s="97"/>
      <c r="D282" s="97"/>
      <c r="E282" s="97"/>
      <c r="F282" s="97"/>
      <c r="G282" s="97"/>
      <c r="H282" s="97"/>
      <c r="I282" s="97"/>
      <c r="J282" s="97"/>
      <c r="M282" s="99"/>
    </row>
    <row r="283" spans="1:13" s="90" customFormat="1" ht="15.75">
      <c r="A283" s="25">
        <v>24</v>
      </c>
      <c r="B283" s="158" t="s">
        <v>42</v>
      </c>
      <c r="C283" s="97"/>
      <c r="D283" s="97"/>
      <c r="E283" s="97"/>
      <c r="F283" s="97"/>
      <c r="G283" s="97"/>
      <c r="H283" s="97"/>
      <c r="I283" s="97"/>
      <c r="J283" s="97"/>
      <c r="M283" s="99"/>
    </row>
    <row r="284" spans="1:13" s="90" customFormat="1" ht="15.75">
      <c r="A284" s="25"/>
      <c r="B284" s="158"/>
      <c r="C284" s="97"/>
      <c r="D284" s="97"/>
      <c r="E284" s="97"/>
      <c r="F284" s="97"/>
      <c r="G284" s="97"/>
      <c r="H284" s="97"/>
      <c r="I284" s="97"/>
      <c r="J284" s="97"/>
      <c r="M284" s="99"/>
    </row>
    <row r="285" spans="1:13" s="90" customFormat="1" ht="15.75">
      <c r="A285" s="25"/>
      <c r="B285" s="97" t="s">
        <v>284</v>
      </c>
      <c r="C285" s="97"/>
      <c r="D285" s="97"/>
      <c r="E285" s="97"/>
      <c r="F285" s="97"/>
      <c r="G285" s="97"/>
      <c r="H285" s="97"/>
      <c r="I285" s="97"/>
      <c r="J285" s="97"/>
      <c r="M285" s="99"/>
    </row>
    <row r="286" spans="3:13" ht="15.75">
      <c r="C286" s="158"/>
      <c r="D286" s="165"/>
      <c r="E286" s="165"/>
      <c r="F286" s="165"/>
      <c r="G286" s="161"/>
      <c r="M286" s="91" t="s">
        <v>121</v>
      </c>
    </row>
    <row r="287" spans="1:13" ht="15.75">
      <c r="A287" s="25"/>
      <c r="B287" s="97"/>
      <c r="C287" s="97"/>
      <c r="D287" s="165"/>
      <c r="E287" s="165"/>
      <c r="F287" s="165"/>
      <c r="G287" s="161"/>
      <c r="H287" s="369" t="s">
        <v>209</v>
      </c>
      <c r="I287" s="369"/>
      <c r="J287" s="369"/>
      <c r="K287" s="369"/>
      <c r="L287" s="369"/>
      <c r="M287" s="91" t="s">
        <v>208</v>
      </c>
    </row>
    <row r="288" spans="1:13" ht="15.75">
      <c r="A288" s="25"/>
      <c r="B288" s="97"/>
      <c r="C288" s="97"/>
      <c r="D288" s="165"/>
      <c r="E288" s="165"/>
      <c r="F288" s="165"/>
      <c r="G288" s="231"/>
      <c r="H288" s="165"/>
      <c r="I288" s="233" t="s">
        <v>211</v>
      </c>
      <c r="J288" s="161"/>
      <c r="K288" s="233" t="s">
        <v>210</v>
      </c>
      <c r="L288" s="91"/>
      <c r="M288" s="91" t="s">
        <v>7</v>
      </c>
    </row>
    <row r="289" spans="1:13" ht="15.75">
      <c r="A289" s="25"/>
      <c r="B289" s="97" t="s">
        <v>122</v>
      </c>
      <c r="C289" s="97"/>
      <c r="D289" s="165"/>
      <c r="E289" s="165"/>
      <c r="F289" s="165"/>
      <c r="G289" s="223"/>
      <c r="H289" s="165"/>
      <c r="I289" s="172"/>
      <c r="J289" s="172"/>
      <c r="K289" s="173"/>
      <c r="L289" s="48"/>
      <c r="M289" s="103"/>
    </row>
    <row r="290" spans="1:13" ht="15.75">
      <c r="A290" s="25"/>
      <c r="C290" s="97" t="s">
        <v>109</v>
      </c>
      <c r="D290" s="165"/>
      <c r="E290" s="175"/>
      <c r="F290" s="165"/>
      <c r="G290" s="176"/>
      <c r="H290" s="154"/>
      <c r="I290" s="176">
        <v>0</v>
      </c>
      <c r="J290" s="176"/>
      <c r="K290" s="153">
        <v>0</v>
      </c>
      <c r="L290" s="177"/>
      <c r="M290" s="92">
        <v>3000</v>
      </c>
    </row>
    <row r="291" spans="1:13" ht="15.75">
      <c r="A291" s="25"/>
      <c r="C291" s="97" t="s">
        <v>123</v>
      </c>
      <c r="D291" s="165"/>
      <c r="E291" s="175"/>
      <c r="F291" s="165"/>
      <c r="G291" s="176"/>
      <c r="H291" s="154"/>
      <c r="I291" s="176">
        <v>0</v>
      </c>
      <c r="J291" s="174"/>
      <c r="K291" s="153">
        <v>0</v>
      </c>
      <c r="L291" s="92"/>
      <c r="M291" s="92">
        <v>133</v>
      </c>
    </row>
    <row r="292" spans="1:13" ht="15.75">
      <c r="A292" s="25"/>
      <c r="C292" s="97" t="s">
        <v>124</v>
      </c>
      <c r="D292" s="165"/>
      <c r="E292" s="175"/>
      <c r="F292" s="165"/>
      <c r="G292" s="232"/>
      <c r="H292" s="154"/>
      <c r="I292" s="176">
        <v>625</v>
      </c>
      <c r="J292" s="174"/>
      <c r="K292" s="64">
        <v>7</v>
      </c>
      <c r="L292" s="92"/>
      <c r="M292" s="92">
        <v>575</v>
      </c>
    </row>
    <row r="293" spans="1:13" ht="15.75">
      <c r="A293" s="25"/>
      <c r="B293" s="158"/>
      <c r="C293" s="158"/>
      <c r="D293" s="165"/>
      <c r="E293" s="175"/>
      <c r="F293" s="165"/>
      <c r="G293" s="176"/>
      <c r="H293" s="174"/>
      <c r="I293" s="243">
        <f>SUM(I290:I292)</f>
        <v>625</v>
      </c>
      <c r="J293" s="174"/>
      <c r="K293" s="243">
        <f>SUM(K290:K292)</f>
        <v>7</v>
      </c>
      <c r="L293" s="92"/>
      <c r="M293" s="243">
        <f>SUM(M290:M292)</f>
        <v>3708</v>
      </c>
    </row>
    <row r="294" spans="1:13" ht="15.75">
      <c r="A294" s="25"/>
      <c r="B294" s="97"/>
      <c r="C294" s="97"/>
      <c r="D294" s="165"/>
      <c r="E294" s="165"/>
      <c r="F294" s="165"/>
      <c r="G294" s="223"/>
      <c r="H294" s="223"/>
      <c r="I294" s="230"/>
      <c r="J294" s="230"/>
      <c r="K294" s="153"/>
      <c r="L294" s="113"/>
      <c r="M294" s="180"/>
    </row>
    <row r="295" spans="1:13" ht="15.75">
      <c r="A295" s="25"/>
      <c r="B295" s="97" t="s">
        <v>125</v>
      </c>
      <c r="C295" s="97"/>
      <c r="D295" s="165"/>
      <c r="E295" s="165"/>
      <c r="F295" s="165"/>
      <c r="G295" s="223"/>
      <c r="H295" s="165"/>
      <c r="I295" s="172"/>
      <c r="J295" s="172"/>
      <c r="K295" s="173"/>
      <c r="L295" s="48"/>
      <c r="M295" s="103"/>
    </row>
    <row r="296" spans="1:13" ht="15.75">
      <c r="A296" s="25"/>
      <c r="B296" s="97"/>
      <c r="C296" s="97" t="s">
        <v>126</v>
      </c>
      <c r="D296" s="165"/>
      <c r="E296" s="175"/>
      <c r="F296" s="165"/>
      <c r="G296" s="179"/>
      <c r="H296" s="178"/>
      <c r="I296" s="179">
        <v>691</v>
      </c>
      <c r="J296" s="179"/>
      <c r="K296" s="64">
        <v>162</v>
      </c>
      <c r="L296" s="180"/>
      <c r="M296" s="103">
        <v>4509</v>
      </c>
    </row>
    <row r="297" spans="1:13" ht="15.75">
      <c r="A297" s="25"/>
      <c r="B297" s="97"/>
      <c r="C297" s="97" t="s">
        <v>123</v>
      </c>
      <c r="D297" s="165"/>
      <c r="E297" s="175"/>
      <c r="F297" s="165"/>
      <c r="G297" s="179"/>
      <c r="H297" s="178"/>
      <c r="I297" s="179">
        <v>0</v>
      </c>
      <c r="J297" s="179"/>
      <c r="K297" s="64">
        <v>0</v>
      </c>
      <c r="L297" s="180"/>
      <c r="M297" s="103">
        <v>28</v>
      </c>
    </row>
    <row r="298" spans="1:13" ht="15.75">
      <c r="A298" s="25"/>
      <c r="B298" s="97"/>
      <c r="C298" s="97"/>
      <c r="D298" s="165"/>
      <c r="E298" s="175"/>
      <c r="F298" s="165"/>
      <c r="G298" s="179"/>
      <c r="H298" s="178"/>
      <c r="I298" s="244">
        <f>SUM(I296:I297)</f>
        <v>691</v>
      </c>
      <c r="J298" s="179"/>
      <c r="K298" s="244">
        <f>SUM(K296:K297)</f>
        <v>162</v>
      </c>
      <c r="L298" s="180"/>
      <c r="M298" s="244">
        <f>SUM(M296:M297)</f>
        <v>4537</v>
      </c>
    </row>
    <row r="299" spans="1:13" ht="15.75">
      <c r="A299" s="25"/>
      <c r="B299" s="164"/>
      <c r="C299" s="164"/>
      <c r="F299" s="165"/>
      <c r="G299" s="176"/>
      <c r="H299" s="174"/>
      <c r="I299" s="176"/>
      <c r="J299" s="176"/>
      <c r="K299" s="66"/>
      <c r="L299" s="177"/>
      <c r="M299" s="176"/>
    </row>
    <row r="300" spans="1:13" ht="16.5" thickBot="1">
      <c r="A300" s="25"/>
      <c r="B300" s="158" t="s">
        <v>127</v>
      </c>
      <c r="C300" s="158"/>
      <c r="D300" s="158"/>
      <c r="E300" s="154"/>
      <c r="F300" s="154"/>
      <c r="G300" s="176"/>
      <c r="H300" s="174"/>
      <c r="I300" s="181">
        <f>I293+I298</f>
        <v>1316</v>
      </c>
      <c r="J300" s="174"/>
      <c r="K300" s="181">
        <f>K293+K298</f>
        <v>169</v>
      </c>
      <c r="L300" s="92"/>
      <c r="M300" s="181">
        <f>M293+M298</f>
        <v>8245</v>
      </c>
    </row>
    <row r="301" spans="1:13" ht="16.5" thickTop="1">
      <c r="A301" s="25"/>
      <c r="B301" s="158"/>
      <c r="C301" s="158"/>
      <c r="D301" s="158"/>
      <c r="E301" s="154"/>
      <c r="F301" s="154"/>
      <c r="G301" s="182"/>
      <c r="H301" s="154"/>
      <c r="I301" s="182"/>
      <c r="J301" s="154"/>
      <c r="K301" s="153"/>
      <c r="M301" s="108"/>
    </row>
    <row r="302" spans="1:13" ht="15.75">
      <c r="A302" s="25"/>
      <c r="B302" s="97" t="s">
        <v>128</v>
      </c>
      <c r="C302" s="158"/>
      <c r="D302" s="158"/>
      <c r="E302" s="154"/>
      <c r="F302" s="154"/>
      <c r="G302" s="182"/>
      <c r="H302" s="154"/>
      <c r="I302" s="182"/>
      <c r="J302" s="154"/>
      <c r="K302" s="153"/>
      <c r="M302" s="108"/>
    </row>
    <row r="303" spans="1:10" ht="15.75">
      <c r="A303" s="25"/>
      <c r="B303" s="158"/>
      <c r="C303" s="158"/>
      <c r="D303" s="158"/>
      <c r="E303" s="154"/>
      <c r="F303" s="154"/>
      <c r="G303" s="154"/>
      <c r="H303" s="154"/>
      <c r="I303" s="154"/>
      <c r="J303" s="154"/>
    </row>
    <row r="304" spans="1:10" ht="15.75">
      <c r="A304" s="25">
        <v>25</v>
      </c>
      <c r="B304" s="158" t="s">
        <v>43</v>
      </c>
      <c r="C304" s="158"/>
      <c r="D304" s="158"/>
      <c r="E304" s="154"/>
      <c r="F304" s="154"/>
      <c r="G304" s="154"/>
      <c r="H304" s="154"/>
      <c r="I304" s="154"/>
      <c r="J304" s="154"/>
    </row>
    <row r="305" spans="1:10" ht="15.75">
      <c r="A305" s="25"/>
      <c r="B305" s="158"/>
      <c r="C305" s="158"/>
      <c r="D305" s="158"/>
      <c r="E305" s="154"/>
      <c r="F305" s="154"/>
      <c r="G305" s="154"/>
      <c r="H305" s="154"/>
      <c r="I305" s="154"/>
      <c r="J305" s="154"/>
    </row>
    <row r="306" spans="1:10" ht="15.75">
      <c r="A306" s="25"/>
      <c r="B306" s="97" t="s">
        <v>289</v>
      </c>
      <c r="C306" s="97"/>
      <c r="D306" s="158"/>
      <c r="E306" s="154"/>
      <c r="F306" s="154"/>
      <c r="G306" s="154"/>
      <c r="H306" s="154"/>
      <c r="I306" s="154"/>
      <c r="J306" s="154"/>
    </row>
    <row r="307" spans="1:10" ht="15.75">
      <c r="A307" s="25"/>
      <c r="B307" s="158"/>
      <c r="C307" s="158"/>
      <c r="D307" s="158"/>
      <c r="E307" s="154"/>
      <c r="F307" s="154"/>
      <c r="G307" s="154"/>
      <c r="H307" s="154"/>
      <c r="I307" s="154"/>
      <c r="J307" s="154"/>
    </row>
    <row r="308" spans="1:10" ht="15.75" customHeight="1">
      <c r="A308" s="25">
        <v>26</v>
      </c>
      <c r="B308" s="42" t="s">
        <v>44</v>
      </c>
      <c r="C308" s="42"/>
      <c r="D308" s="28"/>
      <c r="E308" s="28"/>
      <c r="F308" s="28"/>
      <c r="G308" s="28"/>
      <c r="H308" s="28"/>
      <c r="I308" s="28"/>
      <c r="J308" s="28"/>
    </row>
    <row r="309" spans="1:10" ht="15.75">
      <c r="A309" s="25"/>
      <c r="B309" s="45"/>
      <c r="C309" s="45"/>
      <c r="D309" s="28"/>
      <c r="E309" s="28"/>
      <c r="F309" s="28"/>
      <c r="G309" s="28"/>
      <c r="H309" s="28"/>
      <c r="I309" s="28"/>
      <c r="J309" s="28"/>
    </row>
    <row r="310" spans="1:10" ht="15.75">
      <c r="A310" s="25"/>
      <c r="B310" s="45" t="s">
        <v>207</v>
      </c>
      <c r="C310" s="45"/>
      <c r="D310" s="28"/>
      <c r="E310" s="28"/>
      <c r="F310" s="28"/>
      <c r="G310" s="28"/>
      <c r="H310" s="28"/>
      <c r="I310" s="28"/>
      <c r="J310" s="28"/>
    </row>
    <row r="311" spans="1:10" ht="15.75">
      <c r="A311" s="25"/>
      <c r="B311" s="28"/>
      <c r="C311" s="28"/>
      <c r="D311" s="28"/>
      <c r="E311" s="28"/>
      <c r="F311" s="28"/>
      <c r="G311" s="28"/>
      <c r="H311" s="28"/>
      <c r="I311" s="28"/>
      <c r="J311" s="28"/>
    </row>
    <row r="312" spans="1:10" ht="15.75">
      <c r="A312" s="25">
        <v>27</v>
      </c>
      <c r="B312" s="382" t="s">
        <v>16</v>
      </c>
      <c r="C312" s="382"/>
      <c r="D312" s="382"/>
      <c r="E312" s="382"/>
      <c r="F312" s="382"/>
      <c r="G312" s="382"/>
      <c r="H312" s="382"/>
      <c r="I312" s="382"/>
      <c r="J312" s="382"/>
    </row>
    <row r="313" spans="1:10" ht="15.75">
      <c r="A313" s="25"/>
      <c r="B313" s="25"/>
      <c r="C313" s="25"/>
      <c r="D313" s="25"/>
      <c r="E313" s="25"/>
      <c r="F313" s="25"/>
      <c r="G313" s="25"/>
      <c r="H313" s="25"/>
      <c r="I313" s="25"/>
      <c r="J313" s="25"/>
    </row>
    <row r="314" spans="1:13" ht="33" customHeight="1">
      <c r="A314" s="25"/>
      <c r="B314" s="390" t="s">
        <v>344</v>
      </c>
      <c r="C314" s="407"/>
      <c r="D314" s="407"/>
      <c r="E314" s="407"/>
      <c r="F314" s="407"/>
      <c r="G314" s="407"/>
      <c r="H314" s="407"/>
      <c r="I314" s="407"/>
      <c r="J314" s="407"/>
      <c r="K314" s="407"/>
      <c r="L314" s="407"/>
      <c r="M314" s="407"/>
    </row>
    <row r="315" spans="1:13" ht="15.75">
      <c r="A315" s="25"/>
      <c r="B315" s="28"/>
      <c r="C315" s="28"/>
      <c r="D315" s="28"/>
      <c r="E315" s="28"/>
      <c r="F315" s="28"/>
      <c r="G315" s="28"/>
      <c r="H315" s="28"/>
      <c r="I315" s="28"/>
      <c r="J315" s="28"/>
      <c r="K315" s="28"/>
      <c r="L315" s="28"/>
      <c r="M315" s="28"/>
    </row>
    <row r="316" spans="1:10" ht="15.75">
      <c r="A316" s="25">
        <v>28</v>
      </c>
      <c r="B316" s="382" t="s">
        <v>233</v>
      </c>
      <c r="C316" s="382"/>
      <c r="D316" s="382"/>
      <c r="E316" s="382"/>
      <c r="F316" s="382"/>
      <c r="G316" s="382"/>
      <c r="H316" s="382"/>
      <c r="I316" s="382"/>
      <c r="J316" s="382"/>
    </row>
    <row r="317" spans="1:10" ht="15.75">
      <c r="A317" s="25"/>
      <c r="B317" s="25"/>
      <c r="C317" s="25"/>
      <c r="D317" s="25"/>
      <c r="E317" s="25"/>
      <c r="F317" s="25"/>
      <c r="G317" s="25"/>
      <c r="H317" s="25"/>
      <c r="I317" s="25"/>
      <c r="J317" s="25"/>
    </row>
    <row r="318" spans="1:10" ht="15.75">
      <c r="A318" s="25">
        <v>28.1</v>
      </c>
      <c r="B318" s="120" t="s">
        <v>115</v>
      </c>
      <c r="C318" s="25"/>
      <c r="D318" s="25"/>
      <c r="E318" s="25"/>
      <c r="F318" s="25"/>
      <c r="G318" s="25"/>
      <c r="H318" s="25"/>
      <c r="I318" s="25"/>
      <c r="J318" s="25"/>
    </row>
    <row r="319" spans="1:13" ht="33" customHeight="1">
      <c r="A319" s="25"/>
      <c r="B319" s="346" t="s">
        <v>219</v>
      </c>
      <c r="C319" s="346"/>
      <c r="D319" s="346"/>
      <c r="E319" s="346"/>
      <c r="F319" s="346"/>
      <c r="G319" s="346"/>
      <c r="H319" s="346"/>
      <c r="I319" s="346"/>
      <c r="J319" s="346"/>
      <c r="K319" s="346"/>
      <c r="L319" s="346"/>
      <c r="M319" s="346"/>
    </row>
    <row r="320" spans="1:13" ht="15.75">
      <c r="A320" s="25"/>
      <c r="B320" s="18"/>
      <c r="C320" s="18"/>
      <c r="D320" s="26"/>
      <c r="E320" s="26"/>
      <c r="G320" s="90"/>
      <c r="H320" s="90"/>
      <c r="I320" s="90"/>
      <c r="J320" s="26"/>
      <c r="K320" s="90"/>
      <c r="L320" s="90"/>
      <c r="M320" s="90"/>
    </row>
    <row r="321" spans="1:13" ht="64.5" customHeight="1">
      <c r="A321" s="25"/>
      <c r="B321" s="121" t="s">
        <v>112</v>
      </c>
      <c r="C321" s="122"/>
      <c r="D321" s="123"/>
      <c r="E321" s="123"/>
      <c r="F321" s="124"/>
      <c r="G321" s="352" t="s">
        <v>285</v>
      </c>
      <c r="H321" s="353"/>
      <c r="I321" s="352" t="s">
        <v>286</v>
      </c>
      <c r="J321" s="353"/>
      <c r="K321" s="352" t="s">
        <v>287</v>
      </c>
      <c r="L321" s="353"/>
      <c r="M321" s="183" t="s">
        <v>288</v>
      </c>
    </row>
    <row r="322" spans="1:13" ht="34.5" customHeight="1">
      <c r="A322" s="25"/>
      <c r="B322" s="329" t="s">
        <v>212</v>
      </c>
      <c r="C322" s="330"/>
      <c r="D322" s="330"/>
      <c r="E322" s="330"/>
      <c r="F322" s="331"/>
      <c r="G322" s="303">
        <f>PL!B38</f>
        <v>4047</v>
      </c>
      <c r="H322" s="144"/>
      <c r="I322" s="303">
        <f>+PL!C38</f>
        <v>2753</v>
      </c>
      <c r="J322" s="145"/>
      <c r="K322" s="303">
        <f>+PL!D38</f>
        <v>10644</v>
      </c>
      <c r="L322" s="143"/>
      <c r="M322" s="304">
        <f>+PL!E38</f>
        <v>14601</v>
      </c>
    </row>
    <row r="323" spans="1:13" ht="32.25" customHeight="1">
      <c r="A323" s="25"/>
      <c r="B323" s="332" t="s">
        <v>105</v>
      </c>
      <c r="C323" s="333"/>
      <c r="D323" s="333"/>
      <c r="E323" s="333"/>
      <c r="F323" s="334"/>
      <c r="G323" s="147"/>
      <c r="H323" s="146"/>
      <c r="I323" s="190"/>
      <c r="J323" s="146"/>
      <c r="K323" s="147"/>
      <c r="L323" s="124"/>
      <c r="M323" s="191"/>
    </row>
    <row r="324" spans="1:13" ht="15.75">
      <c r="A324" s="30"/>
      <c r="B324" s="128" t="s">
        <v>213</v>
      </c>
      <c r="C324" s="43"/>
      <c r="D324" s="129"/>
      <c r="E324" s="129"/>
      <c r="F324" s="126"/>
      <c r="G324" s="135">
        <v>60500</v>
      </c>
      <c r="H324" s="133"/>
      <c r="I324" s="139">
        <v>55000</v>
      </c>
      <c r="J324" s="127"/>
      <c r="K324" s="138">
        <v>60500</v>
      </c>
      <c r="L324" s="126"/>
      <c r="M324" s="184">
        <v>55000</v>
      </c>
    </row>
    <row r="325" spans="1:13" ht="15.75">
      <c r="A325" s="25"/>
      <c r="B325" s="349" t="s">
        <v>234</v>
      </c>
      <c r="C325" s="350"/>
      <c r="D325" s="350"/>
      <c r="E325" s="350"/>
      <c r="F325" s="351"/>
      <c r="G325" s="135">
        <v>0</v>
      </c>
      <c r="H325" s="133"/>
      <c r="I325" s="139">
        <v>5500</v>
      </c>
      <c r="J325" s="127"/>
      <c r="K325" s="135">
        <v>0</v>
      </c>
      <c r="L325" s="126"/>
      <c r="M325" s="247">
        <v>5500</v>
      </c>
    </row>
    <row r="326" spans="1:13" ht="15.75">
      <c r="A326" s="25"/>
      <c r="B326" s="349" t="s">
        <v>235</v>
      </c>
      <c r="C326" s="350"/>
      <c r="D326" s="350"/>
      <c r="E326" s="350"/>
      <c r="F326" s="351"/>
      <c r="G326" s="135">
        <v>6050</v>
      </c>
      <c r="H326" s="133"/>
      <c r="I326" s="139">
        <v>6050</v>
      </c>
      <c r="J326" s="127"/>
      <c r="K326" s="135">
        <v>6050</v>
      </c>
      <c r="L326" s="126"/>
      <c r="M326" s="247">
        <v>6050</v>
      </c>
    </row>
    <row r="327" spans="1:13" ht="33.75" customHeight="1">
      <c r="A327" s="25"/>
      <c r="B327" s="349" t="s">
        <v>316</v>
      </c>
      <c r="C327" s="350"/>
      <c r="D327" s="350"/>
      <c r="E327" s="350"/>
      <c r="F327" s="351"/>
      <c r="G327" s="281">
        <v>2.25</v>
      </c>
      <c r="H327" s="137"/>
      <c r="I327" s="282">
        <v>0</v>
      </c>
      <c r="J327" s="140"/>
      <c r="K327" s="281">
        <v>2.25</v>
      </c>
      <c r="L327" s="132"/>
      <c r="M327" s="283">
        <v>0</v>
      </c>
    </row>
    <row r="328" spans="1:13" ht="33" customHeight="1">
      <c r="A328" s="25"/>
      <c r="B328" s="375" t="s">
        <v>214</v>
      </c>
      <c r="C328" s="344"/>
      <c r="D328" s="344"/>
      <c r="E328" s="344"/>
      <c r="F328" s="345"/>
      <c r="G328" s="148">
        <f>SUM(G324:G327)</f>
        <v>66552.25</v>
      </c>
      <c r="H328" s="144"/>
      <c r="I328" s="149">
        <f>SUM(I324:I327)</f>
        <v>66550</v>
      </c>
      <c r="J328" s="145"/>
      <c r="K328" s="148">
        <f>SUM(K324:K327)</f>
        <v>66552.25</v>
      </c>
      <c r="L328" s="143"/>
      <c r="M328" s="189">
        <f>SUM(M324:M327)</f>
        <v>66550</v>
      </c>
    </row>
    <row r="329" spans="1:13" ht="11.25" customHeight="1">
      <c r="A329" s="25"/>
      <c r="B329" s="125"/>
      <c r="C329" s="30"/>
      <c r="D329" s="129"/>
      <c r="E329" s="129"/>
      <c r="F329" s="126"/>
      <c r="G329" s="135"/>
      <c r="H329" s="133"/>
      <c r="I329" s="139"/>
      <c r="J329" s="127"/>
      <c r="K329" s="134"/>
      <c r="L329" s="126"/>
      <c r="M329" s="141"/>
    </row>
    <row r="330" spans="1:13" ht="19.5" customHeight="1">
      <c r="A330" s="28"/>
      <c r="B330" s="130" t="s">
        <v>114</v>
      </c>
      <c r="C330" s="234"/>
      <c r="D330" s="131"/>
      <c r="E330" s="131"/>
      <c r="F330" s="132"/>
      <c r="G330" s="136">
        <f>(+G322/G328)*100</f>
        <v>6.0809364071087</v>
      </c>
      <c r="H330" s="137"/>
      <c r="I330" s="136">
        <f>(+I322/I328)*100</f>
        <v>4.136739293764087</v>
      </c>
      <c r="J330" s="140"/>
      <c r="K330" s="136">
        <f>(+K322/K328)*100</f>
        <v>15.993448756428219</v>
      </c>
      <c r="L330" s="132"/>
      <c r="M330" s="142">
        <f>(+M322/M328)*100</f>
        <v>21.939894815927875</v>
      </c>
    </row>
    <row r="331" spans="1:13" ht="15.75">
      <c r="A331" s="28"/>
      <c r="B331" s="112"/>
      <c r="C331" s="30"/>
      <c r="D331" s="129"/>
      <c r="E331" s="129"/>
      <c r="F331" s="116"/>
      <c r="G331" s="150"/>
      <c r="H331" s="151"/>
      <c r="I331" s="150"/>
      <c r="J331" s="129"/>
      <c r="K331" s="150"/>
      <c r="L331" s="116"/>
      <c r="M331" s="150"/>
    </row>
    <row r="332" spans="1:10" ht="15.75">
      <c r="A332" s="25">
        <v>28.2</v>
      </c>
      <c r="B332" s="120" t="s">
        <v>325</v>
      </c>
      <c r="C332" s="25"/>
      <c r="D332" s="25"/>
      <c r="E332" s="25"/>
      <c r="F332" s="25"/>
      <c r="G332" s="25"/>
      <c r="H332" s="25"/>
      <c r="I332" s="25"/>
      <c r="J332" s="25"/>
    </row>
    <row r="333" spans="1:13" ht="15.75" customHeight="1" hidden="1">
      <c r="A333" s="25"/>
      <c r="B333" s="346" t="s">
        <v>219</v>
      </c>
      <c r="C333" s="346"/>
      <c r="D333" s="346"/>
      <c r="E333" s="346"/>
      <c r="F333" s="346"/>
      <c r="G333" s="346"/>
      <c r="H333" s="346"/>
      <c r="I333" s="346"/>
      <c r="J333" s="346"/>
      <c r="K333" s="346"/>
      <c r="L333" s="346"/>
      <c r="M333" s="346"/>
    </row>
    <row r="334" spans="1:13" ht="15.75" customHeight="1" hidden="1">
      <c r="A334" s="25"/>
      <c r="B334" s="29"/>
      <c r="C334" s="167"/>
      <c r="D334" s="167"/>
      <c r="E334" s="167"/>
      <c r="F334" s="167"/>
      <c r="G334" s="167"/>
      <c r="H334" s="167"/>
      <c r="I334" s="167"/>
      <c r="J334" s="167"/>
      <c r="K334" s="167"/>
      <c r="L334" s="167"/>
      <c r="M334" s="167"/>
    </row>
    <row r="335" spans="1:13" ht="15.75">
      <c r="A335" s="25"/>
      <c r="B335" s="18"/>
      <c r="C335" s="18"/>
      <c r="D335" s="26"/>
      <c r="E335" s="26"/>
      <c r="G335" s="90"/>
      <c r="H335" s="90"/>
      <c r="I335" s="90"/>
      <c r="J335" s="26"/>
      <c r="K335" s="90"/>
      <c r="L335" s="90"/>
      <c r="M335" s="90"/>
    </row>
    <row r="336" spans="1:13" ht="47.25" customHeight="1">
      <c r="A336" s="25" t="s">
        <v>329</v>
      </c>
      <c r="B336" s="346" t="s">
        <v>330</v>
      </c>
      <c r="C336" s="346"/>
      <c r="D336" s="346"/>
      <c r="E336" s="346"/>
      <c r="F336" s="346"/>
      <c r="G336" s="346"/>
      <c r="H336" s="346"/>
      <c r="I336" s="346"/>
      <c r="J336" s="346"/>
      <c r="K336" s="346"/>
      <c r="L336" s="346"/>
      <c r="M336" s="346"/>
    </row>
    <row r="337" spans="1:13" ht="15.75">
      <c r="A337" s="25"/>
      <c r="B337" s="18"/>
      <c r="C337" s="18"/>
      <c r="D337" s="26"/>
      <c r="E337" s="26"/>
      <c r="G337" s="90"/>
      <c r="H337" s="90"/>
      <c r="I337" s="90"/>
      <c r="J337" s="26"/>
      <c r="K337" s="90"/>
      <c r="L337" s="90"/>
      <c r="M337" s="90"/>
    </row>
    <row r="338" spans="1:13" ht="25.5">
      <c r="A338" s="25"/>
      <c r="B338" s="121" t="s">
        <v>112</v>
      </c>
      <c r="C338" s="122"/>
      <c r="D338" s="123"/>
      <c r="E338" s="123"/>
      <c r="F338" s="124"/>
      <c r="G338" s="352" t="s">
        <v>285</v>
      </c>
      <c r="H338" s="353"/>
      <c r="I338" s="352" t="s">
        <v>286</v>
      </c>
      <c r="J338" s="353"/>
      <c r="K338" s="352" t="s">
        <v>287</v>
      </c>
      <c r="L338" s="353"/>
      <c r="M338" s="183" t="s">
        <v>288</v>
      </c>
    </row>
    <row r="339" spans="1:13" ht="34.5" customHeight="1">
      <c r="A339" s="25"/>
      <c r="B339" s="329" t="s">
        <v>212</v>
      </c>
      <c r="C339" s="330"/>
      <c r="D339" s="330"/>
      <c r="E339" s="330"/>
      <c r="F339" s="331"/>
      <c r="G339" s="303">
        <f>G322</f>
        <v>4047</v>
      </c>
      <c r="H339" s="144"/>
      <c r="I339" s="303">
        <f>I322</f>
        <v>2753</v>
      </c>
      <c r="J339" s="145"/>
      <c r="K339" s="303">
        <f>K322</f>
        <v>10644</v>
      </c>
      <c r="L339" s="143"/>
      <c r="M339" s="304">
        <f>M322</f>
        <v>14601</v>
      </c>
    </row>
    <row r="340" spans="1:13" ht="32.25" customHeight="1">
      <c r="A340" s="25"/>
      <c r="B340" s="332" t="s">
        <v>105</v>
      </c>
      <c r="C340" s="333"/>
      <c r="D340" s="333"/>
      <c r="E340" s="333"/>
      <c r="F340" s="334"/>
      <c r="G340" s="147"/>
      <c r="H340" s="146"/>
      <c r="I340" s="190"/>
      <c r="J340" s="146"/>
      <c r="K340" s="147"/>
      <c r="L340" s="124"/>
      <c r="M340" s="191"/>
    </row>
    <row r="341" spans="1:13" ht="15.75">
      <c r="A341" s="30"/>
      <c r="B341" s="128" t="s">
        <v>326</v>
      </c>
      <c r="C341" s="43"/>
      <c r="D341" s="129"/>
      <c r="E341" s="129"/>
      <c r="F341" s="126"/>
      <c r="G341" s="135">
        <f>G328</f>
        <v>66552.25</v>
      </c>
      <c r="H341" s="133"/>
      <c r="I341" s="139">
        <f>I328</f>
        <v>66550</v>
      </c>
      <c r="J341" s="127"/>
      <c r="K341" s="138">
        <f>K328</f>
        <v>66552.25</v>
      </c>
      <c r="L341" s="126"/>
      <c r="M341" s="184">
        <f>M328</f>
        <v>66550</v>
      </c>
    </row>
    <row r="342" spans="1:13" ht="15.75">
      <c r="A342" s="25"/>
      <c r="B342" s="349" t="s">
        <v>327</v>
      </c>
      <c r="C342" s="350"/>
      <c r="D342" s="350"/>
      <c r="E342" s="350"/>
      <c r="F342" s="351"/>
      <c r="G342" s="135">
        <v>137</v>
      </c>
      <c r="H342" s="133"/>
      <c r="I342" s="139">
        <v>0</v>
      </c>
      <c r="J342" s="127"/>
      <c r="K342" s="135">
        <v>137</v>
      </c>
      <c r="L342" s="126"/>
      <c r="M342" s="247">
        <v>0</v>
      </c>
    </row>
    <row r="343" spans="1:13" ht="30.75" customHeight="1">
      <c r="A343" s="25"/>
      <c r="B343" s="375" t="s">
        <v>328</v>
      </c>
      <c r="C343" s="344"/>
      <c r="D343" s="344"/>
      <c r="E343" s="344"/>
      <c r="F343" s="345"/>
      <c r="G343" s="148">
        <f>SUM(G341:G342)</f>
        <v>66689.25</v>
      </c>
      <c r="H343" s="144"/>
      <c r="I343" s="149">
        <f>SUM(I341:I342)</f>
        <v>66550</v>
      </c>
      <c r="J343" s="145"/>
      <c r="K343" s="148">
        <f>SUM(K341:K342)</f>
        <v>66689.25</v>
      </c>
      <c r="L343" s="143"/>
      <c r="M343" s="189">
        <f>SUM(M341:M342)</f>
        <v>66550</v>
      </c>
    </row>
    <row r="344" spans="1:13" ht="15.75">
      <c r="A344" s="25"/>
      <c r="B344" s="125"/>
      <c r="C344" s="30"/>
      <c r="D344" s="129"/>
      <c r="E344" s="129"/>
      <c r="F344" s="126"/>
      <c r="G344" s="135"/>
      <c r="H344" s="133"/>
      <c r="I344" s="139"/>
      <c r="J344" s="127"/>
      <c r="K344" s="134"/>
      <c r="L344" s="126"/>
      <c r="M344" s="141"/>
    </row>
    <row r="345" spans="1:13" ht="15.75">
      <c r="A345" s="28"/>
      <c r="B345" s="130" t="s">
        <v>116</v>
      </c>
      <c r="C345" s="234"/>
      <c r="D345" s="131"/>
      <c r="E345" s="131"/>
      <c r="F345" s="132"/>
      <c r="G345" s="136">
        <f>(+G339/G343)*100</f>
        <v>6.068444314488467</v>
      </c>
      <c r="H345" s="137"/>
      <c r="I345" s="319" t="s">
        <v>113</v>
      </c>
      <c r="J345" s="140"/>
      <c r="K345" s="136">
        <f>(+K339/K343)*100</f>
        <v>15.960593349003025</v>
      </c>
      <c r="L345" s="132"/>
      <c r="M345" s="320" t="s">
        <v>113</v>
      </c>
    </row>
    <row r="346" spans="1:10" ht="15.75">
      <c r="A346" s="28"/>
      <c r="B346" s="18"/>
      <c r="C346" s="18"/>
      <c r="D346" s="26"/>
      <c r="E346" s="26"/>
      <c r="F346" s="26"/>
      <c r="G346" s="26"/>
      <c r="H346" s="26"/>
      <c r="I346" s="26"/>
      <c r="J346" s="26"/>
    </row>
    <row r="347" spans="1:10" ht="15.75">
      <c r="A347" s="28"/>
      <c r="B347" s="18"/>
      <c r="C347" s="18"/>
      <c r="D347" s="26"/>
      <c r="E347" s="26"/>
      <c r="F347" s="26"/>
      <c r="G347" s="26"/>
      <c r="H347" s="26"/>
      <c r="I347" s="26"/>
      <c r="J347" s="26"/>
    </row>
    <row r="348" spans="1:10" ht="15.75">
      <c r="A348" s="28"/>
      <c r="B348" s="18"/>
      <c r="C348" s="18"/>
      <c r="D348" s="26"/>
      <c r="E348" s="26"/>
      <c r="F348" s="26"/>
      <c r="G348" s="26"/>
      <c r="H348" s="26"/>
      <c r="I348" s="26"/>
      <c r="J348" s="26"/>
    </row>
    <row r="349" spans="1:10" ht="15.75">
      <c r="A349" s="28"/>
      <c r="B349" s="18"/>
      <c r="C349" s="18"/>
      <c r="D349" s="26"/>
      <c r="E349" s="26"/>
      <c r="F349" s="26"/>
      <c r="G349" s="26"/>
      <c r="H349" s="26"/>
      <c r="I349" s="26"/>
      <c r="J349" s="26"/>
    </row>
    <row r="350" spans="1:10" ht="15.75">
      <c r="A350" s="28"/>
      <c r="B350" s="18"/>
      <c r="C350" s="18"/>
      <c r="D350" s="26"/>
      <c r="E350" s="26"/>
      <c r="F350" s="26"/>
      <c r="G350" s="26"/>
      <c r="H350" s="26"/>
      <c r="I350" s="26"/>
      <c r="J350" s="26"/>
    </row>
    <row r="351" spans="1:10" ht="15.75">
      <c r="A351" s="28"/>
      <c r="B351" s="18"/>
      <c r="C351" s="18"/>
      <c r="D351" s="26"/>
      <c r="E351" s="26"/>
      <c r="F351" s="26"/>
      <c r="G351" s="26"/>
      <c r="H351" s="26"/>
      <c r="I351" s="26"/>
      <c r="J351" s="26"/>
    </row>
    <row r="352" spans="1:10" ht="15.75">
      <c r="A352" s="28"/>
      <c r="B352" s="18"/>
      <c r="C352" s="18"/>
      <c r="D352" s="26"/>
      <c r="E352" s="26"/>
      <c r="F352" s="26"/>
      <c r="G352" s="26"/>
      <c r="H352" s="26"/>
      <c r="I352" s="26"/>
      <c r="J352" s="26"/>
    </row>
    <row r="353" spans="1:10" ht="15.75">
      <c r="A353" s="28"/>
      <c r="B353" s="18"/>
      <c r="C353" s="18"/>
      <c r="D353" s="26"/>
      <c r="E353" s="26"/>
      <c r="F353" s="26"/>
      <c r="G353" s="26"/>
      <c r="H353" s="26"/>
      <c r="I353" s="26"/>
      <c r="J353" s="26"/>
    </row>
    <row r="354" spans="1:10" ht="15.75">
      <c r="A354" s="28"/>
      <c r="B354" s="18"/>
      <c r="C354" s="18"/>
      <c r="D354" s="26"/>
      <c r="E354" s="26"/>
      <c r="F354" s="26"/>
      <c r="G354" s="26"/>
      <c r="H354" s="26"/>
      <c r="I354" s="26"/>
      <c r="J354" s="26"/>
    </row>
    <row r="355" spans="1:10" ht="15.75">
      <c r="A355" s="28"/>
      <c r="B355" s="18"/>
      <c r="C355" s="18"/>
      <c r="D355" s="26"/>
      <c r="E355" s="26"/>
      <c r="F355" s="26"/>
      <c r="G355" s="26"/>
      <c r="H355" s="26"/>
      <c r="I355" s="26"/>
      <c r="J355" s="26"/>
    </row>
    <row r="356" spans="1:10" ht="15.75">
      <c r="A356" s="28"/>
      <c r="B356" s="18"/>
      <c r="C356" s="18"/>
      <c r="D356" s="26"/>
      <c r="E356" s="26"/>
      <c r="F356" s="26"/>
      <c r="G356" s="26"/>
      <c r="H356" s="26"/>
      <c r="I356" s="26"/>
      <c r="J356" s="26"/>
    </row>
    <row r="357" spans="1:10" ht="15.75">
      <c r="A357" s="28"/>
      <c r="B357" s="18"/>
      <c r="C357" s="18"/>
      <c r="D357" s="26"/>
      <c r="E357" s="26"/>
      <c r="F357" s="26"/>
      <c r="G357" s="26"/>
      <c r="H357" s="26"/>
      <c r="I357" s="26"/>
      <c r="J357" s="26"/>
    </row>
    <row r="358" spans="1:10" ht="15.75">
      <c r="A358" s="28"/>
      <c r="B358" s="18"/>
      <c r="C358" s="18"/>
      <c r="D358" s="26"/>
      <c r="E358" s="26"/>
      <c r="F358" s="26"/>
      <c r="G358" s="26"/>
      <c r="H358" s="26"/>
      <c r="I358" s="26"/>
      <c r="J358" s="26"/>
    </row>
    <row r="359" spans="1:10" ht="15.75">
      <c r="A359" s="28"/>
      <c r="B359" s="18"/>
      <c r="C359" s="18"/>
      <c r="D359" s="26"/>
      <c r="E359" s="26"/>
      <c r="F359" s="26"/>
      <c r="G359" s="26"/>
      <c r="H359" s="26"/>
      <c r="I359" s="26"/>
      <c r="J359" s="26"/>
    </row>
    <row r="360" spans="1:10" ht="15.75">
      <c r="A360" s="28"/>
      <c r="B360" s="18"/>
      <c r="C360" s="18"/>
      <c r="D360" s="26"/>
      <c r="E360" s="26"/>
      <c r="F360" s="26"/>
      <c r="G360" s="26"/>
      <c r="H360" s="26"/>
      <c r="I360" s="26"/>
      <c r="J360" s="26"/>
    </row>
    <row r="361" spans="1:10" ht="15.75">
      <c r="A361" s="28"/>
      <c r="B361" s="18"/>
      <c r="C361" s="18"/>
      <c r="D361" s="26"/>
      <c r="E361" s="26"/>
      <c r="F361" s="26"/>
      <c r="G361" s="26"/>
      <c r="H361" s="26"/>
      <c r="I361" s="26"/>
      <c r="J361" s="26"/>
    </row>
    <row r="362" spans="1:10" ht="15.75">
      <c r="A362" s="28"/>
      <c r="B362" s="18"/>
      <c r="C362" s="18"/>
      <c r="D362" s="26"/>
      <c r="E362" s="26"/>
      <c r="F362" s="26"/>
      <c r="G362" s="26"/>
      <c r="H362" s="26"/>
      <c r="I362" s="26"/>
      <c r="J362" s="26"/>
    </row>
    <row r="363" spans="1:10" ht="15.75">
      <c r="A363" s="28"/>
      <c r="B363" s="18"/>
      <c r="C363" s="18"/>
      <c r="D363" s="26"/>
      <c r="E363" s="26"/>
      <c r="F363" s="26"/>
      <c r="G363" s="26"/>
      <c r="H363" s="26"/>
      <c r="I363" s="26"/>
      <c r="J363" s="26"/>
    </row>
    <row r="364" spans="1:10" ht="15.75">
      <c r="A364" s="28"/>
      <c r="B364" s="18"/>
      <c r="C364" s="18"/>
      <c r="D364" s="26"/>
      <c r="E364" s="26"/>
      <c r="F364" s="26"/>
      <c r="G364" s="26"/>
      <c r="H364" s="26"/>
      <c r="I364" s="26"/>
      <c r="J364" s="26"/>
    </row>
    <row r="365" spans="1:10" ht="15.75">
      <c r="A365" s="28"/>
      <c r="B365" s="18"/>
      <c r="C365" s="18"/>
      <c r="D365" s="26"/>
      <c r="E365" s="26"/>
      <c r="F365" s="26"/>
      <c r="G365" s="26"/>
      <c r="H365" s="26"/>
      <c r="I365" s="26"/>
      <c r="J365" s="26"/>
    </row>
    <row r="366" spans="1:10" ht="15.75">
      <c r="A366" s="28"/>
      <c r="B366" s="18"/>
      <c r="C366" s="18"/>
      <c r="D366" s="26"/>
      <c r="E366" s="26"/>
      <c r="F366" s="26"/>
      <c r="G366" s="26"/>
      <c r="H366" s="26"/>
      <c r="I366" s="26"/>
      <c r="J366" s="26"/>
    </row>
    <row r="367" spans="1:10" ht="15.75">
      <c r="A367" s="28"/>
      <c r="B367" s="18"/>
      <c r="C367" s="18"/>
      <c r="D367" s="26"/>
      <c r="E367" s="26"/>
      <c r="F367" s="26"/>
      <c r="G367" s="26"/>
      <c r="H367" s="26"/>
      <c r="I367" s="26"/>
      <c r="J367" s="26"/>
    </row>
    <row r="368" spans="1:10" ht="15.75">
      <c r="A368" s="28"/>
      <c r="B368" s="18"/>
      <c r="C368" s="18"/>
      <c r="D368" s="26"/>
      <c r="E368" s="26"/>
      <c r="F368" s="26"/>
      <c r="G368" s="26"/>
      <c r="H368" s="26"/>
      <c r="I368" s="26"/>
      <c r="J368" s="26"/>
    </row>
    <row r="369" spans="1:10" ht="15.75">
      <c r="A369" s="28"/>
      <c r="B369" s="18"/>
      <c r="C369" s="18"/>
      <c r="D369" s="26"/>
      <c r="E369" s="26"/>
      <c r="F369" s="26"/>
      <c r="G369" s="26"/>
      <c r="H369" s="26"/>
      <c r="I369" s="26"/>
      <c r="J369" s="26"/>
    </row>
    <row r="370" spans="1:10" ht="15.75">
      <c r="A370" s="28"/>
      <c r="B370" s="18"/>
      <c r="C370" s="18"/>
      <c r="D370" s="26"/>
      <c r="E370" s="26"/>
      <c r="F370" s="26"/>
      <c r="G370" s="26"/>
      <c r="H370" s="26"/>
      <c r="I370" s="26"/>
      <c r="J370" s="26"/>
    </row>
    <row r="371" spans="1:10" ht="15.75">
      <c r="A371" s="28"/>
      <c r="B371" s="18"/>
      <c r="C371" s="18"/>
      <c r="D371" s="26"/>
      <c r="E371" s="26"/>
      <c r="F371" s="26"/>
      <c r="G371" s="26"/>
      <c r="H371" s="26"/>
      <c r="I371" s="26"/>
      <c r="J371" s="26"/>
    </row>
    <row r="372" spans="1:10" ht="15.75">
      <c r="A372" s="28"/>
      <c r="B372" s="18"/>
      <c r="C372" s="18"/>
      <c r="D372" s="26"/>
      <c r="E372" s="26"/>
      <c r="F372" s="26"/>
      <c r="G372" s="26"/>
      <c r="H372" s="26"/>
      <c r="I372" s="26"/>
      <c r="J372" s="26"/>
    </row>
    <row r="373" spans="1:10" ht="15.75">
      <c r="A373" s="28"/>
      <c r="B373" s="18"/>
      <c r="C373" s="18"/>
      <c r="D373" s="26"/>
      <c r="E373" s="26"/>
      <c r="F373" s="26"/>
      <c r="G373" s="26"/>
      <c r="H373" s="26"/>
      <c r="I373" s="26"/>
      <c r="J373" s="26"/>
    </row>
    <row r="374" spans="1:10" ht="15.75">
      <c r="A374" s="28"/>
      <c r="B374" s="18"/>
      <c r="C374" s="18"/>
      <c r="D374" s="26"/>
      <c r="E374" s="26"/>
      <c r="F374" s="26"/>
      <c r="G374" s="26"/>
      <c r="H374" s="26"/>
      <c r="I374" s="26"/>
      <c r="J374" s="26"/>
    </row>
    <row r="375" spans="1:10" ht="15.75">
      <c r="A375" s="28"/>
      <c r="B375" s="18"/>
      <c r="C375" s="18"/>
      <c r="D375" s="26"/>
      <c r="E375" s="26"/>
      <c r="F375" s="26"/>
      <c r="G375" s="26"/>
      <c r="H375" s="26"/>
      <c r="I375" s="26"/>
      <c r="J375" s="26"/>
    </row>
    <row r="376" spans="1:10" ht="15.75">
      <c r="A376" s="28"/>
      <c r="B376" s="18"/>
      <c r="C376" s="18"/>
      <c r="D376" s="26"/>
      <c r="E376" s="26"/>
      <c r="F376" s="26"/>
      <c r="G376" s="26"/>
      <c r="H376" s="26"/>
      <c r="I376" s="26"/>
      <c r="J376" s="26"/>
    </row>
    <row r="377" spans="1:10" ht="15.75">
      <c r="A377" s="28"/>
      <c r="B377" s="18"/>
      <c r="C377" s="18"/>
      <c r="D377" s="26"/>
      <c r="E377" s="26"/>
      <c r="F377" s="26"/>
      <c r="G377" s="26"/>
      <c r="H377" s="26"/>
      <c r="I377" s="26"/>
      <c r="J377" s="26"/>
    </row>
    <row r="378" spans="1:10" ht="15.75">
      <c r="A378" s="28"/>
      <c r="B378" s="18"/>
      <c r="C378" s="18"/>
      <c r="D378" s="26"/>
      <c r="E378" s="26"/>
      <c r="F378" s="26"/>
      <c r="G378" s="26"/>
      <c r="H378" s="26"/>
      <c r="I378" s="26"/>
      <c r="J378" s="26"/>
    </row>
    <row r="379" spans="1:10" ht="15.75">
      <c r="A379" s="28"/>
      <c r="B379" s="18"/>
      <c r="C379" s="18"/>
      <c r="D379" s="26"/>
      <c r="E379" s="26"/>
      <c r="F379" s="26"/>
      <c r="G379" s="26"/>
      <c r="H379" s="26"/>
      <c r="I379" s="26"/>
      <c r="J379" s="26"/>
    </row>
    <row r="380" spans="1:10" ht="15.75">
      <c r="A380" s="28"/>
      <c r="B380" s="18"/>
      <c r="C380" s="18"/>
      <c r="D380" s="26"/>
      <c r="E380" s="26"/>
      <c r="F380" s="26"/>
      <c r="G380" s="26"/>
      <c r="H380" s="26"/>
      <c r="I380" s="26"/>
      <c r="J380" s="26"/>
    </row>
    <row r="381" spans="1:10" ht="15.75">
      <c r="A381" s="28"/>
      <c r="B381" s="18"/>
      <c r="C381" s="18"/>
      <c r="D381" s="26"/>
      <c r="E381" s="26"/>
      <c r="F381" s="26"/>
      <c r="G381" s="26"/>
      <c r="H381" s="26"/>
      <c r="I381" s="26"/>
      <c r="J381" s="26"/>
    </row>
    <row r="382" spans="1:10" ht="15.75">
      <c r="A382" s="28"/>
      <c r="B382" s="18"/>
      <c r="C382" s="18"/>
      <c r="D382" s="26"/>
      <c r="E382" s="26"/>
      <c r="F382" s="26"/>
      <c r="G382" s="26"/>
      <c r="H382" s="26"/>
      <c r="I382" s="26"/>
      <c r="J382" s="26"/>
    </row>
    <row r="383" spans="1:10" ht="15.75">
      <c r="A383" s="28"/>
      <c r="B383" s="18"/>
      <c r="C383" s="18"/>
      <c r="D383" s="26"/>
      <c r="E383" s="26"/>
      <c r="F383" s="26"/>
      <c r="G383" s="26"/>
      <c r="H383" s="26"/>
      <c r="I383" s="26"/>
      <c r="J383" s="26"/>
    </row>
    <row r="384" spans="1:10" ht="15.75">
      <c r="A384" s="28"/>
      <c r="B384" s="18"/>
      <c r="C384" s="18"/>
      <c r="D384" s="26"/>
      <c r="E384" s="26"/>
      <c r="F384" s="26"/>
      <c r="G384" s="26"/>
      <c r="H384" s="26"/>
      <c r="I384" s="26"/>
      <c r="J384" s="26"/>
    </row>
    <row r="385" spans="1:10" ht="15.75">
      <c r="A385" s="28"/>
      <c r="B385" s="18"/>
      <c r="C385" s="18"/>
      <c r="D385" s="26"/>
      <c r="E385" s="26"/>
      <c r="F385" s="26"/>
      <c r="G385" s="26"/>
      <c r="H385" s="26"/>
      <c r="I385" s="26"/>
      <c r="J385" s="26"/>
    </row>
    <row r="386" spans="1:10" ht="15.75">
      <c r="A386" s="28"/>
      <c r="B386" s="18"/>
      <c r="C386" s="18"/>
      <c r="D386" s="26"/>
      <c r="E386" s="26"/>
      <c r="F386" s="26"/>
      <c r="G386" s="26"/>
      <c r="H386" s="26"/>
      <c r="I386" s="26"/>
      <c r="J386" s="26"/>
    </row>
    <row r="387" spans="1:10" ht="15.75">
      <c r="A387" s="28"/>
      <c r="B387" s="18"/>
      <c r="C387" s="18"/>
      <c r="D387" s="26"/>
      <c r="E387" s="26"/>
      <c r="F387" s="26"/>
      <c r="G387" s="26"/>
      <c r="H387" s="26"/>
      <c r="I387" s="26"/>
      <c r="J387" s="26"/>
    </row>
    <row r="388" spans="1:10" ht="15.75">
      <c r="A388" s="28"/>
      <c r="B388" s="18"/>
      <c r="C388" s="18"/>
      <c r="D388" s="26"/>
      <c r="E388" s="26"/>
      <c r="F388" s="26"/>
      <c r="G388" s="26"/>
      <c r="H388" s="26"/>
      <c r="I388" s="26"/>
      <c r="J388" s="26"/>
    </row>
    <row r="389" spans="1:10" ht="15.75">
      <c r="A389" s="28"/>
      <c r="B389" s="18"/>
      <c r="C389" s="18"/>
      <c r="D389" s="26"/>
      <c r="E389" s="26"/>
      <c r="F389" s="26"/>
      <c r="G389" s="26"/>
      <c r="H389" s="26"/>
      <c r="I389" s="26"/>
      <c r="J389" s="26"/>
    </row>
    <row r="390" spans="1:10" ht="15.75">
      <c r="A390" s="28"/>
      <c r="B390" s="18"/>
      <c r="C390" s="18"/>
      <c r="D390" s="26"/>
      <c r="E390" s="26"/>
      <c r="F390" s="26"/>
      <c r="G390" s="26"/>
      <c r="H390" s="26"/>
      <c r="I390" s="26"/>
      <c r="J390" s="26"/>
    </row>
    <row r="391" spans="1:10" ht="15.75">
      <c r="A391" s="28"/>
      <c r="B391" s="18"/>
      <c r="C391" s="18"/>
      <c r="D391" s="26"/>
      <c r="E391" s="26"/>
      <c r="F391" s="26"/>
      <c r="G391" s="26"/>
      <c r="H391" s="26"/>
      <c r="I391" s="26"/>
      <c r="J391" s="26"/>
    </row>
    <row r="392" spans="1:10" ht="15.75">
      <c r="A392" s="28"/>
      <c r="B392" s="18"/>
      <c r="C392" s="18"/>
      <c r="D392" s="26"/>
      <c r="E392" s="26"/>
      <c r="F392" s="26"/>
      <c r="G392" s="26"/>
      <c r="H392" s="26"/>
      <c r="I392" s="26"/>
      <c r="J392" s="26"/>
    </row>
    <row r="393" spans="1:10" ht="15.75">
      <c r="A393" s="28"/>
      <c r="B393" s="18"/>
      <c r="C393" s="18"/>
      <c r="D393" s="26"/>
      <c r="E393" s="26"/>
      <c r="F393" s="26"/>
      <c r="G393" s="26"/>
      <c r="H393" s="26"/>
      <c r="I393" s="26"/>
      <c r="J393" s="26"/>
    </row>
    <row r="394" spans="1:10" ht="15.75">
      <c r="A394" s="28"/>
      <c r="B394" s="18"/>
      <c r="C394" s="18"/>
      <c r="D394" s="26"/>
      <c r="E394" s="26"/>
      <c r="F394" s="26"/>
      <c r="G394" s="26"/>
      <c r="H394" s="26"/>
      <c r="I394" s="26"/>
      <c r="J394" s="26"/>
    </row>
    <row r="395" spans="1:10" ht="15.75">
      <c r="A395" s="28"/>
      <c r="B395" s="18"/>
      <c r="C395" s="18"/>
      <c r="D395" s="26"/>
      <c r="E395" s="26"/>
      <c r="F395" s="26"/>
      <c r="G395" s="26"/>
      <c r="H395" s="26"/>
      <c r="I395" s="26"/>
      <c r="J395" s="26"/>
    </row>
    <row r="396" spans="1:10" ht="15.75">
      <c r="A396" s="28"/>
      <c r="B396" s="18"/>
      <c r="C396" s="18"/>
      <c r="D396" s="26"/>
      <c r="E396" s="26"/>
      <c r="F396" s="26"/>
      <c r="G396" s="26"/>
      <c r="H396" s="26"/>
      <c r="I396" s="26"/>
      <c r="J396" s="26"/>
    </row>
    <row r="397" spans="1:10" ht="15.75">
      <c r="A397" s="28"/>
      <c r="B397" s="18"/>
      <c r="C397" s="18"/>
      <c r="D397" s="26"/>
      <c r="E397" s="26"/>
      <c r="F397" s="26"/>
      <c r="G397" s="26"/>
      <c r="H397" s="26"/>
      <c r="I397" s="26"/>
      <c r="J397" s="26"/>
    </row>
    <row r="398" spans="1:10" ht="15.75">
      <c r="A398" s="28"/>
      <c r="B398" s="18"/>
      <c r="C398" s="18"/>
      <c r="D398" s="26"/>
      <c r="E398" s="26"/>
      <c r="F398" s="26"/>
      <c r="G398" s="26"/>
      <c r="H398" s="26"/>
      <c r="I398" s="26"/>
      <c r="J398" s="26"/>
    </row>
    <row r="399" spans="1:10" ht="15.75">
      <c r="A399" s="28"/>
      <c r="B399" s="18"/>
      <c r="C399" s="18"/>
      <c r="D399" s="26"/>
      <c r="E399" s="26"/>
      <c r="F399" s="26"/>
      <c r="G399" s="26"/>
      <c r="H399" s="26"/>
      <c r="I399" s="26"/>
      <c r="J399" s="26"/>
    </row>
    <row r="400" spans="1:10" ht="15.75">
      <c r="A400" s="28"/>
      <c r="B400" s="18"/>
      <c r="C400" s="18"/>
      <c r="D400" s="26"/>
      <c r="E400" s="26"/>
      <c r="F400" s="26"/>
      <c r="G400" s="26"/>
      <c r="H400" s="26"/>
      <c r="I400" s="26"/>
      <c r="J400" s="26"/>
    </row>
    <row r="401" spans="1:10" ht="15.75">
      <c r="A401" s="28"/>
      <c r="B401" s="18"/>
      <c r="C401" s="18"/>
      <c r="D401" s="26"/>
      <c r="E401" s="26"/>
      <c r="F401" s="26"/>
      <c r="G401" s="26"/>
      <c r="H401" s="26"/>
      <c r="I401" s="26"/>
      <c r="J401" s="26"/>
    </row>
    <row r="402" spans="1:6" ht="15.75">
      <c r="A402" s="28"/>
      <c r="B402" s="18"/>
      <c r="C402" s="18"/>
      <c r="D402" s="26"/>
      <c r="E402" s="26"/>
      <c r="F402" s="26"/>
    </row>
    <row r="403" spans="2:6" ht="15.75">
      <c r="B403" s="18"/>
      <c r="C403" s="18"/>
      <c r="D403" s="26"/>
      <c r="E403" s="26"/>
      <c r="F403" s="26"/>
    </row>
    <row r="404" spans="2:6" ht="15.75">
      <c r="B404" s="18"/>
      <c r="C404" s="18"/>
      <c r="D404" s="26"/>
      <c r="E404" s="26"/>
      <c r="F404" s="26"/>
    </row>
    <row r="405" spans="2:6" ht="15.75">
      <c r="B405" s="18"/>
      <c r="C405" s="18"/>
      <c r="D405" s="26"/>
      <c r="E405" s="26"/>
      <c r="F405" s="26"/>
    </row>
    <row r="406" ht="15.75">
      <c r="F406" s="26"/>
    </row>
    <row r="407" ht="15.75">
      <c r="F407" s="26"/>
    </row>
    <row r="408" ht="15.75">
      <c r="F408" s="26"/>
    </row>
    <row r="409" ht="15.75">
      <c r="F409" s="26"/>
    </row>
  </sheetData>
  <mergeCells count="122">
    <mergeCell ref="B213:M213"/>
    <mergeCell ref="B193:M193"/>
    <mergeCell ref="B314:M314"/>
    <mergeCell ref="B312:J312"/>
    <mergeCell ref="B250:J250"/>
    <mergeCell ref="B261:M261"/>
    <mergeCell ref="H287:L287"/>
    <mergeCell ref="B248:M248"/>
    <mergeCell ref="D217:E217"/>
    <mergeCell ref="B227:J227"/>
    <mergeCell ref="B277:M278"/>
    <mergeCell ref="B316:J316"/>
    <mergeCell ref="G321:H321"/>
    <mergeCell ref="I321:J321"/>
    <mergeCell ref="B319:M319"/>
    <mergeCell ref="B18:M18"/>
    <mergeCell ref="B40:M40"/>
    <mergeCell ref="B54:M54"/>
    <mergeCell ref="B44:M44"/>
    <mergeCell ref="B46:M46"/>
    <mergeCell ref="B48:M48"/>
    <mergeCell ref="B50:M50"/>
    <mergeCell ref="B109:J109"/>
    <mergeCell ref="B187:E187"/>
    <mergeCell ref="B60:M60"/>
    <mergeCell ref="B172:J172"/>
    <mergeCell ref="B145:M145"/>
    <mergeCell ref="B143:J143"/>
    <mergeCell ref="B101:M101"/>
    <mergeCell ref="B111:M111"/>
    <mergeCell ref="B147:J147"/>
    <mergeCell ref="B83:M83"/>
    <mergeCell ref="B58:M58"/>
    <mergeCell ref="B242:E242"/>
    <mergeCell ref="B238:E238"/>
    <mergeCell ref="G237:I238"/>
    <mergeCell ref="I221:J221"/>
    <mergeCell ref="B225:M225"/>
    <mergeCell ref="B233:M233"/>
    <mergeCell ref="K237:M238"/>
    <mergeCell ref="B223:M223"/>
    <mergeCell ref="B231:J231"/>
    <mergeCell ref="B191:M191"/>
    <mergeCell ref="B102:M102"/>
    <mergeCell ref="B104:M104"/>
    <mergeCell ref="B174:M174"/>
    <mergeCell ref="B113:J113"/>
    <mergeCell ref="B106:M106"/>
    <mergeCell ref="B107:M107"/>
    <mergeCell ref="B176:M176"/>
    <mergeCell ref="B153:M153"/>
    <mergeCell ref="B155:M155"/>
    <mergeCell ref="B91:M91"/>
    <mergeCell ref="B211:M211"/>
    <mergeCell ref="B85:J85"/>
    <mergeCell ref="B95:M95"/>
    <mergeCell ref="B166:E166"/>
    <mergeCell ref="B167:E167"/>
    <mergeCell ref="B97:M97"/>
    <mergeCell ref="B99:M99"/>
    <mergeCell ref="B149:M149"/>
    <mergeCell ref="B151:M151"/>
    <mergeCell ref="B10:J10"/>
    <mergeCell ref="B209:J209"/>
    <mergeCell ref="B178:J178"/>
    <mergeCell ref="B180:M181"/>
    <mergeCell ref="B185:M185"/>
    <mergeCell ref="B16:M16"/>
    <mergeCell ref="B79:M79"/>
    <mergeCell ref="D88:J88"/>
    <mergeCell ref="B12:M12"/>
    <mergeCell ref="B141:M141"/>
    <mergeCell ref="B5:M5"/>
    <mergeCell ref="B6:M6"/>
    <mergeCell ref="B93:J93"/>
    <mergeCell ref="B77:J77"/>
    <mergeCell ref="B14:M14"/>
    <mergeCell ref="B81:J81"/>
    <mergeCell ref="B89:J89"/>
    <mergeCell ref="B87:M87"/>
    <mergeCell ref="B8:M8"/>
    <mergeCell ref="D9:J9"/>
    <mergeCell ref="D221:E221"/>
    <mergeCell ref="B328:F328"/>
    <mergeCell ref="B326:F326"/>
    <mergeCell ref="B325:F325"/>
    <mergeCell ref="B323:F323"/>
    <mergeCell ref="B235:J235"/>
    <mergeCell ref="B247:M247"/>
    <mergeCell ref="B252:M252"/>
    <mergeCell ref="B254:J254"/>
    <mergeCell ref="K321:L321"/>
    <mergeCell ref="B339:F339"/>
    <mergeCell ref="B340:F340"/>
    <mergeCell ref="B215:J215"/>
    <mergeCell ref="D218:E218"/>
    <mergeCell ref="D220:E220"/>
    <mergeCell ref="I219:J219"/>
    <mergeCell ref="I220:J220"/>
    <mergeCell ref="B322:F322"/>
    <mergeCell ref="B229:M229"/>
    <mergeCell ref="I217:K218"/>
    <mergeCell ref="B342:F342"/>
    <mergeCell ref="B170:E170"/>
    <mergeCell ref="B333:M333"/>
    <mergeCell ref="G338:H338"/>
    <mergeCell ref="I338:J338"/>
    <mergeCell ref="K338:L338"/>
    <mergeCell ref="B327:F327"/>
    <mergeCell ref="B243:E243"/>
    <mergeCell ref="B171:M171"/>
    <mergeCell ref="D219:E219"/>
    <mergeCell ref="B343:F343"/>
    <mergeCell ref="B336:M336"/>
    <mergeCell ref="B159:E159"/>
    <mergeCell ref="B160:E160"/>
    <mergeCell ref="B161:E161"/>
    <mergeCell ref="B162:E162"/>
    <mergeCell ref="B163:E163"/>
    <mergeCell ref="B164:E164"/>
    <mergeCell ref="B165:E165"/>
    <mergeCell ref="B168:E168"/>
  </mergeCells>
  <printOptions horizontalCentered="1"/>
  <pageMargins left="0.25" right="0.17" top="0.91" bottom="0.25" header="0.3" footer="0.3"/>
  <pageSetup fitToHeight="5" horizontalDpi="600" verticalDpi="600" orientation="portrait" paperSize="9" scale="63" r:id="rId2"/>
  <rowBreaks count="5" manualBreakCount="5">
    <brk id="51" max="12" man="1"/>
    <brk id="107" max="12" man="1"/>
    <brk id="182" max="12" man="1"/>
    <brk id="234" max="12" man="1"/>
    <brk id="30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2007-02-28T06:25:15Z</cp:lastPrinted>
  <dcterms:created xsi:type="dcterms:W3CDTF">2002-11-14T19:07:56Z</dcterms:created>
  <dcterms:modified xsi:type="dcterms:W3CDTF">2007-02-28T06:25:20Z</dcterms:modified>
  <cp:category/>
  <cp:version/>
  <cp:contentType/>
  <cp:contentStatus/>
</cp:coreProperties>
</file>